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orica.rulj\Desktop\"/>
    </mc:Choice>
  </mc:AlternateContent>
  <bookViews>
    <workbookView xWindow="0" yWindow="225" windowWidth="15480" windowHeight="11460" tabRatio="838" firstSheet="27" activeTab="30"/>
  </bookViews>
  <sheets>
    <sheet name="Obrazac BS" sheetId="18" r:id="rId1"/>
    <sheet name="Obrazac 1. " sheetId="77" r:id="rId2"/>
    <sheet name="Obrazac 1." sheetId="60" state="hidden" r:id="rId3"/>
    <sheet name="Obrazac 2. Zbirni" sheetId="7" r:id="rId4"/>
    <sheet name="Obrazac 4." sheetId="63" r:id="rId5"/>
    <sheet name="Obrazac 4-1." sheetId="82" r:id="rId6"/>
    <sheet name="Obrazac 5." sheetId="9" r:id="rId7"/>
    <sheet name="Obrazac 6." sheetId="65" r:id="rId8"/>
    <sheet name="Obrazac 6-1zbirni " sheetId="79" r:id="rId9"/>
    <sheet name="Obrazac 6-1zbirni" sheetId="75" state="hidden" r:id="rId10"/>
    <sheet name="Obrazac 6-1" sheetId="80" r:id="rId11"/>
    <sheet name="Obrazac 6-1." sheetId="66" state="hidden" r:id="rId12"/>
    <sheet name="Obrazac 6-1. (2)" sheetId="71" state="hidden" r:id="rId13"/>
    <sheet name="Obrazac 6-1. (3)" sheetId="72" state="hidden" r:id="rId14"/>
    <sheet name="Obrazac 6-1. (4)" sheetId="73" r:id="rId15"/>
    <sheet name="Obrazac 6-1. (5)" sheetId="76" r:id="rId16"/>
    <sheet name="Obrazac 7." sheetId="67" r:id="rId17"/>
    <sheet name="Obrazac 2. Opšta namjena" sheetId="28" r:id="rId18"/>
    <sheet name="Obrazac 2. PPN1" sheetId="29" r:id="rId19"/>
    <sheet name="Obrazac 2. PPN2" sheetId="30" r:id="rId20"/>
    <sheet name="Obrazac 2. PPN3" sheetId="31" r:id="rId21"/>
    <sheet name="Obrazac 2. PPN4" sheetId="32" r:id="rId22"/>
    <sheet name="Obrazac 2. PPN5" sheetId="33" r:id="rId23"/>
    <sheet name="Obrazac 2. PPN6" sheetId="34" r:id="rId24"/>
    <sheet name="Obrazac 2. PPN7" sheetId="35" r:id="rId25"/>
    <sheet name="Obrazac 2. PPN8" sheetId="36" r:id="rId26"/>
    <sheet name="Obrazac 2. PPN9" sheetId="37" r:id="rId27"/>
    <sheet name="Obrazac 2. PPN10" sheetId="38" r:id="rId28"/>
    <sheet name="Obrazac 2. PPN11" sheetId="39" r:id="rId29"/>
    <sheet name="Obrazac 2. PPN12" sheetId="40" r:id="rId30"/>
    <sheet name="Obrazac 2. PPN13" sheetId="41" r:id="rId31"/>
    <sheet name="Obrazac 2. PPN14" sheetId="42" r:id="rId32"/>
    <sheet name="Obrazac 2. PPN15" sheetId="43" r:id="rId33"/>
    <sheet name="Obrazac 2. PPN16" sheetId="44" r:id="rId34"/>
    <sheet name="Obrazac 2. PPN17" sheetId="45" r:id="rId35"/>
    <sheet name="Obrazac 2. PPN18" sheetId="46" r:id="rId36"/>
    <sheet name="Obrazac 2. PPN19" sheetId="47" r:id="rId37"/>
    <sheet name="Obrazac 2. PPN20" sheetId="48" r:id="rId38"/>
    <sheet name="Obrazac 2. PPN21" sheetId="49" r:id="rId39"/>
    <sheet name="Obrazac 2. PPN22" sheetId="50" r:id="rId40"/>
    <sheet name="Obrazac 2. PPN23" sheetId="52" r:id="rId41"/>
    <sheet name="Obrazac 2. PPN24" sheetId="59" r:id="rId42"/>
    <sheet name="Obrazac 2. PPN25" sheetId="53" r:id="rId43"/>
    <sheet name="Obrazac 2. PPN26" sheetId="54" r:id="rId44"/>
    <sheet name="Obrazac 2. PPN27" sheetId="55" r:id="rId45"/>
    <sheet name="Obrazac 2. PPN28" sheetId="56" r:id="rId46"/>
    <sheet name="Obrazac 2. PPN29" sheetId="57" r:id="rId47"/>
    <sheet name="Obrazac 2. PPN30" sheetId="58" r:id="rId48"/>
    <sheet name="Sheet1" sheetId="81" r:id="rId49"/>
  </sheets>
  <definedNames>
    <definedName name="_xlnm.Print_Area" localSheetId="1">'Obrazac 1. '!$A$1:$J$128</definedName>
    <definedName name="_xlnm.Print_Area" localSheetId="4">'Obrazac 4.'!$A$1:$E$30</definedName>
    <definedName name="_xlnm.Print_Area" localSheetId="5">'Obrazac 4-1.'!$A$1:$Q$70</definedName>
    <definedName name="_xlnm.Print_Area" localSheetId="6">'Obrazac 5.'!$A$1:$E$102</definedName>
    <definedName name="_xlnm.Print_Area" localSheetId="7">'Obrazac 6.'!$A$1:$H$163</definedName>
    <definedName name="_xlnm.Print_Area" localSheetId="10">'Obrazac 6-1'!$A$1:$G$33</definedName>
    <definedName name="_xlnm.Print_Area" localSheetId="11">'Obrazac 6-1.'!$A$1:$H$51</definedName>
    <definedName name="_xlnm.Print_Area" localSheetId="8">'Obrazac 6-1zbirni '!$A$1:$G$42</definedName>
    <definedName name="_xlnm.Print_Area" localSheetId="16">'Obrazac 7.'!$A$1:$G$28</definedName>
  </definedNames>
  <calcPr calcId="162913"/>
</workbook>
</file>

<file path=xl/calcChain.xml><?xml version="1.0" encoding="utf-8"?>
<calcChain xmlns="http://schemas.openxmlformats.org/spreadsheetml/2006/main">
  <c r="P58" i="82" l="1"/>
  <c r="O58" i="82"/>
  <c r="N58" i="82"/>
  <c r="M58" i="82"/>
  <c r="L58" i="82"/>
  <c r="K58" i="82"/>
  <c r="J58" i="82"/>
  <c r="I58" i="82"/>
  <c r="H58" i="82"/>
  <c r="G58" i="82"/>
  <c r="F58" i="82"/>
  <c r="E58" i="82"/>
  <c r="D58" i="82"/>
  <c r="D59" i="82" s="1"/>
  <c r="E59" i="82" s="1"/>
  <c r="F59" i="82" s="1"/>
  <c r="G59" i="82" s="1"/>
  <c r="H59" i="82" s="1"/>
  <c r="I59" i="82" s="1"/>
  <c r="J59" i="82" s="1"/>
  <c r="K59" i="82" s="1"/>
  <c r="L59" i="82" s="1"/>
  <c r="M59" i="82" s="1"/>
  <c r="N59" i="82" s="1"/>
  <c r="O59" i="82" s="1"/>
  <c r="P57" i="82"/>
  <c r="P56" i="82"/>
  <c r="O51" i="82"/>
  <c r="N51" i="82"/>
  <c r="M51" i="82"/>
  <c r="L51" i="82"/>
  <c r="K51" i="82"/>
  <c r="J51" i="82"/>
  <c r="I51" i="82"/>
  <c r="H51" i="82"/>
  <c r="G51" i="82"/>
  <c r="F51" i="82"/>
  <c r="E51" i="82"/>
  <c r="D51" i="82"/>
  <c r="Q27" i="82"/>
  <c r="P27" i="82"/>
  <c r="O27" i="82"/>
  <c r="N27" i="82"/>
  <c r="M27" i="82"/>
  <c r="L27" i="82"/>
  <c r="K27" i="82"/>
  <c r="J27" i="82"/>
  <c r="I27" i="82"/>
  <c r="H27" i="82"/>
  <c r="F27" i="82"/>
  <c r="E27" i="82"/>
  <c r="D27" i="82"/>
  <c r="C27" i="82"/>
  <c r="E19" i="63" l="1"/>
  <c r="E20" i="63"/>
  <c r="E21" i="63"/>
  <c r="E22" i="63"/>
  <c r="E23" i="63"/>
  <c r="E24" i="63"/>
  <c r="E25" i="63"/>
  <c r="E26" i="63"/>
  <c r="E27" i="63"/>
  <c r="E18" i="63"/>
  <c r="J70" i="47" l="1"/>
  <c r="F70" i="47"/>
  <c r="I70" i="47" s="1"/>
  <c r="J69" i="47"/>
  <c r="I69" i="47"/>
  <c r="F69" i="47"/>
  <c r="J68" i="47"/>
  <c r="F68" i="47"/>
  <c r="I68" i="47" s="1"/>
  <c r="J67" i="47"/>
  <c r="I67" i="47"/>
  <c r="F67" i="47"/>
  <c r="H66" i="47"/>
  <c r="J66" i="47" s="1"/>
  <c r="G66" i="47"/>
  <c r="E66" i="47"/>
  <c r="D66" i="47"/>
  <c r="F66" i="47" s="1"/>
  <c r="I66" i="47" s="1"/>
  <c r="J65" i="47"/>
  <c r="I65" i="47"/>
  <c r="F65" i="47"/>
  <c r="J64" i="47"/>
  <c r="F64" i="47"/>
  <c r="I64" i="47" s="1"/>
  <c r="J63" i="47"/>
  <c r="I63" i="47"/>
  <c r="F63" i="47"/>
  <c r="J62" i="47"/>
  <c r="F62" i="47"/>
  <c r="I62" i="47" s="1"/>
  <c r="J61" i="47"/>
  <c r="I61" i="47"/>
  <c r="F61" i="47"/>
  <c r="J60" i="47"/>
  <c r="F60" i="47"/>
  <c r="I60" i="47" s="1"/>
  <c r="J59" i="47"/>
  <c r="I59" i="47"/>
  <c r="F59" i="47"/>
  <c r="H58" i="47"/>
  <c r="J58" i="47" s="1"/>
  <c r="G58" i="47"/>
  <c r="E58" i="47"/>
  <c r="D58" i="47"/>
  <c r="F58" i="47" s="1"/>
  <c r="I58" i="47" s="1"/>
  <c r="J57" i="47"/>
  <c r="I57" i="47"/>
  <c r="F57" i="47"/>
  <c r="J56" i="47"/>
  <c r="F56" i="47"/>
  <c r="I56" i="47" s="1"/>
  <c r="J55" i="47"/>
  <c r="I55" i="47"/>
  <c r="F55" i="47"/>
  <c r="H54" i="47"/>
  <c r="J54" i="47" s="1"/>
  <c r="G54" i="47"/>
  <c r="E54" i="47"/>
  <c r="D54" i="47"/>
  <c r="F54" i="47" s="1"/>
  <c r="I54" i="47" s="1"/>
  <c r="J53" i="47"/>
  <c r="I53" i="47"/>
  <c r="F53" i="47"/>
  <c r="J52" i="47"/>
  <c r="F52" i="47"/>
  <c r="I52" i="47" s="1"/>
  <c r="J51" i="47"/>
  <c r="I51" i="47"/>
  <c r="F51" i="47"/>
  <c r="J50" i="47"/>
  <c r="F50" i="47"/>
  <c r="I50" i="47" s="1"/>
  <c r="J49" i="47"/>
  <c r="I49" i="47"/>
  <c r="F49" i="47"/>
  <c r="J48" i="47"/>
  <c r="F48" i="47"/>
  <c r="I48" i="47" s="1"/>
  <c r="H47" i="47"/>
  <c r="G47" i="47"/>
  <c r="J47" i="47" s="1"/>
  <c r="E47" i="47"/>
  <c r="F47" i="47" s="1"/>
  <c r="I47" i="47" s="1"/>
  <c r="D47" i="47"/>
  <c r="H46" i="47"/>
  <c r="D46" i="47"/>
  <c r="J45" i="47"/>
  <c r="I45" i="47"/>
  <c r="F45" i="47"/>
  <c r="J44" i="47"/>
  <c r="F44" i="47"/>
  <c r="I44" i="47" s="1"/>
  <c r="J43" i="47"/>
  <c r="I43" i="47"/>
  <c r="F43" i="47"/>
  <c r="H42" i="47"/>
  <c r="J42" i="47" s="1"/>
  <c r="G42" i="47"/>
  <c r="E42" i="47"/>
  <c r="D42" i="47"/>
  <c r="F42" i="47" s="1"/>
  <c r="I42" i="47" s="1"/>
  <c r="J40" i="47"/>
  <c r="I40" i="47"/>
  <c r="F40" i="47"/>
  <c r="J39" i="47"/>
  <c r="F39" i="47"/>
  <c r="I39" i="47" s="1"/>
  <c r="J38" i="47"/>
  <c r="I38" i="47"/>
  <c r="F38" i="47"/>
  <c r="J37" i="47"/>
  <c r="F37" i="47"/>
  <c r="I37" i="47" s="1"/>
  <c r="J36" i="47"/>
  <c r="I36" i="47"/>
  <c r="F36" i="47"/>
  <c r="J35" i="47"/>
  <c r="F35" i="47"/>
  <c r="I35" i="47" s="1"/>
  <c r="J34" i="47"/>
  <c r="I34" i="47"/>
  <c r="F34" i="47"/>
  <c r="J33" i="47"/>
  <c r="F33" i="47"/>
  <c r="I33" i="47" s="1"/>
  <c r="H32" i="47"/>
  <c r="G32" i="47"/>
  <c r="J32" i="47" s="1"/>
  <c r="E32" i="47"/>
  <c r="D32" i="47"/>
  <c r="F32" i="47" s="1"/>
  <c r="J31" i="47"/>
  <c r="F31" i="47"/>
  <c r="I31" i="47" s="1"/>
  <c r="J30" i="47"/>
  <c r="I30" i="47"/>
  <c r="F30" i="47"/>
  <c r="J29" i="47"/>
  <c r="F29" i="47"/>
  <c r="I29" i="47" s="1"/>
  <c r="J28" i="47"/>
  <c r="I28" i="47"/>
  <c r="F28" i="47"/>
  <c r="J27" i="47"/>
  <c r="F27" i="47"/>
  <c r="I27" i="47" s="1"/>
  <c r="J26" i="47"/>
  <c r="I26" i="47"/>
  <c r="F26" i="47"/>
  <c r="J25" i="47"/>
  <c r="F25" i="47"/>
  <c r="I25" i="47" s="1"/>
  <c r="J24" i="47"/>
  <c r="I24" i="47"/>
  <c r="F24" i="47"/>
  <c r="J23" i="47"/>
  <c r="F23" i="47"/>
  <c r="I23" i="47" s="1"/>
  <c r="H22" i="47"/>
  <c r="G22" i="47"/>
  <c r="J22" i="47" s="1"/>
  <c r="E22" i="47"/>
  <c r="F22" i="47" s="1"/>
  <c r="I22" i="47" s="1"/>
  <c r="D22" i="47"/>
  <c r="J21" i="47"/>
  <c r="F21" i="47"/>
  <c r="I21" i="47" s="1"/>
  <c r="J20" i="47"/>
  <c r="I20" i="47"/>
  <c r="F20" i="47"/>
  <c r="J19" i="47"/>
  <c r="H19" i="47"/>
  <c r="H18" i="47" s="1"/>
  <c r="H17" i="47" s="1"/>
  <c r="H71" i="47" s="1"/>
  <c r="G19" i="47"/>
  <c r="I19" i="47" s="1"/>
  <c r="F19" i="47"/>
  <c r="E19" i="47"/>
  <c r="D19" i="47"/>
  <c r="D18" i="47" s="1"/>
  <c r="E18" i="47"/>
  <c r="J70" i="48"/>
  <c r="F70" i="48"/>
  <c r="I70" i="48" s="1"/>
  <c r="J69" i="48"/>
  <c r="I69" i="48"/>
  <c r="F69" i="48"/>
  <c r="J68" i="48"/>
  <c r="F68" i="48"/>
  <c r="I68" i="48" s="1"/>
  <c r="J67" i="48"/>
  <c r="I67" i="48"/>
  <c r="F67" i="48"/>
  <c r="J66" i="48"/>
  <c r="H66" i="48"/>
  <c r="G66" i="48"/>
  <c r="F66" i="48"/>
  <c r="I66" i="48" s="1"/>
  <c r="E66" i="48"/>
  <c r="D66" i="48"/>
  <c r="J65" i="48"/>
  <c r="I65" i="48"/>
  <c r="F65" i="48"/>
  <c r="J64" i="48"/>
  <c r="F64" i="48"/>
  <c r="I64" i="48" s="1"/>
  <c r="J63" i="48"/>
  <c r="I63" i="48"/>
  <c r="F63" i="48"/>
  <c r="J62" i="48"/>
  <c r="F62" i="48"/>
  <c r="I62" i="48" s="1"/>
  <c r="J61" i="48"/>
  <c r="I61" i="48"/>
  <c r="F61" i="48"/>
  <c r="J60" i="48"/>
  <c r="F60" i="48"/>
  <c r="I60" i="48" s="1"/>
  <c r="J59" i="48"/>
  <c r="I59" i="48"/>
  <c r="F59" i="48"/>
  <c r="J58" i="48"/>
  <c r="H58" i="48"/>
  <c r="G58" i="48"/>
  <c r="F58" i="48"/>
  <c r="I58" i="48" s="1"/>
  <c r="E58" i="48"/>
  <c r="D58" i="48"/>
  <c r="J57" i="48"/>
  <c r="I57" i="48"/>
  <c r="F57" i="48"/>
  <c r="J56" i="48"/>
  <c r="F56" i="48"/>
  <c r="I56" i="48" s="1"/>
  <c r="J55" i="48"/>
  <c r="I55" i="48"/>
  <c r="F55" i="48"/>
  <c r="J54" i="48"/>
  <c r="H54" i="48"/>
  <c r="G54" i="48"/>
  <c r="F54" i="48"/>
  <c r="I54" i="48" s="1"/>
  <c r="E54" i="48"/>
  <c r="D54" i="48"/>
  <c r="J53" i="48"/>
  <c r="I53" i="48"/>
  <c r="F53" i="48"/>
  <c r="J52" i="48"/>
  <c r="F52" i="48"/>
  <c r="I52" i="48" s="1"/>
  <c r="J51" i="48"/>
  <c r="I51" i="48"/>
  <c r="F51" i="48"/>
  <c r="J50" i="48"/>
  <c r="F50" i="48"/>
  <c r="I50" i="48" s="1"/>
  <c r="J49" i="48"/>
  <c r="I49" i="48"/>
  <c r="F49" i="48"/>
  <c r="J48" i="48"/>
  <c r="F48" i="48"/>
  <c r="I48" i="48" s="1"/>
  <c r="H47" i="48"/>
  <c r="G47" i="48"/>
  <c r="J47" i="48" s="1"/>
  <c r="E47" i="48"/>
  <c r="F47" i="48" s="1"/>
  <c r="D47" i="48"/>
  <c r="H46" i="48"/>
  <c r="D46" i="48"/>
  <c r="J45" i="48"/>
  <c r="I45" i="48"/>
  <c r="F45" i="48"/>
  <c r="J44" i="48"/>
  <c r="F44" i="48"/>
  <c r="I44" i="48" s="1"/>
  <c r="J43" i="48"/>
  <c r="I43" i="48"/>
  <c r="F43" i="48"/>
  <c r="J42" i="48"/>
  <c r="H42" i="48"/>
  <c r="G42" i="48"/>
  <c r="F42" i="48"/>
  <c r="I42" i="48" s="1"/>
  <c r="E42" i="48"/>
  <c r="D42" i="48"/>
  <c r="J40" i="48"/>
  <c r="I40" i="48"/>
  <c r="F40" i="48"/>
  <c r="J39" i="48"/>
  <c r="F39" i="48"/>
  <c r="I39" i="48" s="1"/>
  <c r="J38" i="48"/>
  <c r="I38" i="48"/>
  <c r="F38" i="48"/>
  <c r="J37" i="48"/>
  <c r="F37" i="48"/>
  <c r="I37" i="48" s="1"/>
  <c r="J36" i="48"/>
  <c r="I36" i="48"/>
  <c r="F36" i="48"/>
  <c r="J35" i="48"/>
  <c r="F35" i="48"/>
  <c r="I35" i="48" s="1"/>
  <c r="J34" i="48"/>
  <c r="I34" i="48"/>
  <c r="F34" i="48"/>
  <c r="J33" i="48"/>
  <c r="F33" i="48"/>
  <c r="I33" i="48" s="1"/>
  <c r="H32" i="48"/>
  <c r="G32" i="48"/>
  <c r="J32" i="48" s="1"/>
  <c r="E32" i="48"/>
  <c r="D32" i="48"/>
  <c r="F32" i="48" s="1"/>
  <c r="I32" i="48" s="1"/>
  <c r="J31" i="48"/>
  <c r="F31" i="48"/>
  <c r="I31" i="48" s="1"/>
  <c r="J30" i="48"/>
  <c r="I30" i="48"/>
  <c r="F30" i="48"/>
  <c r="J29" i="48"/>
  <c r="F29" i="48"/>
  <c r="I29" i="48" s="1"/>
  <c r="J28" i="48"/>
  <c r="I28" i="48"/>
  <c r="F28" i="48"/>
  <c r="J27" i="48"/>
  <c r="F27" i="48"/>
  <c r="I27" i="48" s="1"/>
  <c r="J26" i="48"/>
  <c r="I26" i="48"/>
  <c r="F26" i="48"/>
  <c r="J25" i="48"/>
  <c r="F25" i="48"/>
  <c r="I25" i="48" s="1"/>
  <c r="J24" i="48"/>
  <c r="I24" i="48"/>
  <c r="F24" i="48"/>
  <c r="J23" i="48"/>
  <c r="F23" i="48"/>
  <c r="I23" i="48" s="1"/>
  <c r="H22" i="48"/>
  <c r="G22" i="48"/>
  <c r="J22" i="48" s="1"/>
  <c r="E22" i="48"/>
  <c r="F22" i="48" s="1"/>
  <c r="D22" i="48"/>
  <c r="J21" i="48"/>
  <c r="F21" i="48"/>
  <c r="I21" i="48" s="1"/>
  <c r="J20" i="48"/>
  <c r="I20" i="48"/>
  <c r="F20" i="48"/>
  <c r="H19" i="48"/>
  <c r="J19" i="48" s="1"/>
  <c r="G19" i="48"/>
  <c r="I19" i="48" s="1"/>
  <c r="E19" i="48"/>
  <c r="D19" i="48"/>
  <c r="F19" i="48" s="1"/>
  <c r="G18" i="48"/>
  <c r="E18" i="48"/>
  <c r="J70" i="49"/>
  <c r="F70" i="49"/>
  <c r="I70" i="49" s="1"/>
  <c r="J69" i="49"/>
  <c r="I69" i="49"/>
  <c r="F69" i="49"/>
  <c r="J68" i="49"/>
  <c r="F68" i="49"/>
  <c r="I68" i="49" s="1"/>
  <c r="J67" i="49"/>
  <c r="I67" i="49"/>
  <c r="F67" i="49"/>
  <c r="H66" i="49"/>
  <c r="J66" i="49" s="1"/>
  <c r="G66" i="49"/>
  <c r="E66" i="49"/>
  <c r="D66" i="49"/>
  <c r="F66" i="49" s="1"/>
  <c r="I66" i="49" s="1"/>
  <c r="J65" i="49"/>
  <c r="I65" i="49"/>
  <c r="F65" i="49"/>
  <c r="J64" i="49"/>
  <c r="F64" i="49"/>
  <c r="I64" i="49" s="1"/>
  <c r="J63" i="49"/>
  <c r="I63" i="49"/>
  <c r="F63" i="49"/>
  <c r="J62" i="49"/>
  <c r="F62" i="49"/>
  <c r="I62" i="49" s="1"/>
  <c r="J61" i="49"/>
  <c r="I61" i="49"/>
  <c r="F61" i="49"/>
  <c r="J60" i="49"/>
  <c r="F60" i="49"/>
  <c r="I60" i="49" s="1"/>
  <c r="J59" i="49"/>
  <c r="I59" i="49"/>
  <c r="F59" i="49"/>
  <c r="H58" i="49"/>
  <c r="J58" i="49" s="1"/>
  <c r="G58" i="49"/>
  <c r="E58" i="49"/>
  <c r="D58" i="49"/>
  <c r="F58" i="49" s="1"/>
  <c r="I58" i="49" s="1"/>
  <c r="J57" i="49"/>
  <c r="I57" i="49"/>
  <c r="F57" i="49"/>
  <c r="J56" i="49"/>
  <c r="F56" i="49"/>
  <c r="I56" i="49" s="1"/>
  <c r="J55" i="49"/>
  <c r="I55" i="49"/>
  <c r="F55" i="49"/>
  <c r="H54" i="49"/>
  <c r="J54" i="49" s="1"/>
  <c r="G54" i="49"/>
  <c r="E54" i="49"/>
  <c r="D54" i="49"/>
  <c r="F54" i="49" s="1"/>
  <c r="I54" i="49" s="1"/>
  <c r="J53" i="49"/>
  <c r="I53" i="49"/>
  <c r="F53" i="49"/>
  <c r="J52" i="49"/>
  <c r="F52" i="49"/>
  <c r="I52" i="49" s="1"/>
  <c r="J51" i="49"/>
  <c r="I51" i="49"/>
  <c r="F51" i="49"/>
  <c r="J50" i="49"/>
  <c r="F50" i="49"/>
  <c r="I50" i="49" s="1"/>
  <c r="J49" i="49"/>
  <c r="I49" i="49"/>
  <c r="F49" i="49"/>
  <c r="J48" i="49"/>
  <c r="F48" i="49"/>
  <c r="I48" i="49" s="1"/>
  <c r="H47" i="49"/>
  <c r="G47" i="49"/>
  <c r="J47" i="49" s="1"/>
  <c r="E47" i="49"/>
  <c r="F47" i="49" s="1"/>
  <c r="I47" i="49" s="1"/>
  <c r="D47" i="49"/>
  <c r="H46" i="49"/>
  <c r="D46" i="49"/>
  <c r="J45" i="49"/>
  <c r="I45" i="49"/>
  <c r="F45" i="49"/>
  <c r="J44" i="49"/>
  <c r="F44" i="49"/>
  <c r="I44" i="49" s="1"/>
  <c r="J43" i="49"/>
  <c r="I43" i="49"/>
  <c r="F43" i="49"/>
  <c r="H42" i="49"/>
  <c r="J42" i="49" s="1"/>
  <c r="G42" i="49"/>
  <c r="E42" i="49"/>
  <c r="D42" i="49"/>
  <c r="F42" i="49" s="1"/>
  <c r="I42" i="49" s="1"/>
  <c r="J40" i="49"/>
  <c r="I40" i="49"/>
  <c r="F40" i="49"/>
  <c r="J39" i="49"/>
  <c r="F39" i="49"/>
  <c r="I39" i="49" s="1"/>
  <c r="J38" i="49"/>
  <c r="I38" i="49"/>
  <c r="F38" i="49"/>
  <c r="J37" i="49"/>
  <c r="F37" i="49"/>
  <c r="I37" i="49" s="1"/>
  <c r="J36" i="49"/>
  <c r="I36" i="49"/>
  <c r="F36" i="49"/>
  <c r="J35" i="49"/>
  <c r="F35" i="49"/>
  <c r="I35" i="49" s="1"/>
  <c r="J34" i="49"/>
  <c r="I34" i="49"/>
  <c r="F34" i="49"/>
  <c r="J33" i="49"/>
  <c r="F33" i="49"/>
  <c r="I33" i="49" s="1"/>
  <c r="H32" i="49"/>
  <c r="G32" i="49"/>
  <c r="J32" i="49" s="1"/>
  <c r="E32" i="49"/>
  <c r="D32" i="49"/>
  <c r="F32" i="49" s="1"/>
  <c r="J31" i="49"/>
  <c r="F31" i="49"/>
  <c r="I31" i="49" s="1"/>
  <c r="J30" i="49"/>
  <c r="I30" i="49"/>
  <c r="F30" i="49"/>
  <c r="J29" i="49"/>
  <c r="F29" i="49"/>
  <c r="I29" i="49" s="1"/>
  <c r="J28" i="49"/>
  <c r="I28" i="49"/>
  <c r="F28" i="49"/>
  <c r="J27" i="49"/>
  <c r="F27" i="49"/>
  <c r="I27" i="49" s="1"/>
  <c r="J26" i="49"/>
  <c r="I26" i="49"/>
  <c r="F26" i="49"/>
  <c r="J25" i="49"/>
  <c r="F25" i="49"/>
  <c r="I25" i="49" s="1"/>
  <c r="J24" i="49"/>
  <c r="I24" i="49"/>
  <c r="F24" i="49"/>
  <c r="J23" i="49"/>
  <c r="F23" i="49"/>
  <c r="I23" i="49" s="1"/>
  <c r="H22" i="49"/>
  <c r="G22" i="49"/>
  <c r="J22" i="49" s="1"/>
  <c r="E22" i="49"/>
  <c r="F22" i="49" s="1"/>
  <c r="I22" i="49" s="1"/>
  <c r="D22" i="49"/>
  <c r="J21" i="49"/>
  <c r="F21" i="49"/>
  <c r="I21" i="49" s="1"/>
  <c r="J20" i="49"/>
  <c r="I20" i="49"/>
  <c r="F20" i="49"/>
  <c r="J19" i="49"/>
  <c r="H19" i="49"/>
  <c r="H18" i="49" s="1"/>
  <c r="H17" i="49" s="1"/>
  <c r="H71" i="49" s="1"/>
  <c r="G19" i="49"/>
  <c r="I19" i="49" s="1"/>
  <c r="F19" i="49"/>
  <c r="E19" i="49"/>
  <c r="D19" i="49"/>
  <c r="D18" i="49" s="1"/>
  <c r="E18" i="49"/>
  <c r="J70" i="50"/>
  <c r="F70" i="50"/>
  <c r="I70" i="50" s="1"/>
  <c r="J69" i="50"/>
  <c r="I69" i="50"/>
  <c r="F69" i="50"/>
  <c r="J68" i="50"/>
  <c r="F68" i="50"/>
  <c r="I68" i="50" s="1"/>
  <c r="J67" i="50"/>
  <c r="I67" i="50"/>
  <c r="F67" i="50"/>
  <c r="H66" i="50"/>
  <c r="J66" i="50" s="1"/>
  <c r="G66" i="50"/>
  <c r="E66" i="50"/>
  <c r="D66" i="50"/>
  <c r="F66" i="50" s="1"/>
  <c r="I66" i="50" s="1"/>
  <c r="J65" i="50"/>
  <c r="I65" i="50"/>
  <c r="F65" i="50"/>
  <c r="J64" i="50"/>
  <c r="F64" i="50"/>
  <c r="I64" i="50" s="1"/>
  <c r="J63" i="50"/>
  <c r="I63" i="50"/>
  <c r="F63" i="50"/>
  <c r="J62" i="50"/>
  <c r="F62" i="50"/>
  <c r="I62" i="50" s="1"/>
  <c r="J61" i="50"/>
  <c r="I61" i="50"/>
  <c r="F61" i="50"/>
  <c r="J60" i="50"/>
  <c r="F60" i="50"/>
  <c r="I60" i="50" s="1"/>
  <c r="J59" i="50"/>
  <c r="I59" i="50"/>
  <c r="F59" i="50"/>
  <c r="H58" i="50"/>
  <c r="J58" i="50" s="1"/>
  <c r="G58" i="50"/>
  <c r="E58" i="50"/>
  <c r="D58" i="50"/>
  <c r="F58" i="50" s="1"/>
  <c r="I58" i="50" s="1"/>
  <c r="J57" i="50"/>
  <c r="I57" i="50"/>
  <c r="F57" i="50"/>
  <c r="J56" i="50"/>
  <c r="F56" i="50"/>
  <c r="I56" i="50" s="1"/>
  <c r="J55" i="50"/>
  <c r="I55" i="50"/>
  <c r="F55" i="50"/>
  <c r="H54" i="50"/>
  <c r="J54" i="50" s="1"/>
  <c r="G54" i="50"/>
  <c r="E54" i="50"/>
  <c r="D54" i="50"/>
  <c r="F54" i="50" s="1"/>
  <c r="I54" i="50" s="1"/>
  <c r="J53" i="50"/>
  <c r="I53" i="50"/>
  <c r="F53" i="50"/>
  <c r="J52" i="50"/>
  <c r="F52" i="50"/>
  <c r="I52" i="50" s="1"/>
  <c r="J51" i="50"/>
  <c r="I51" i="50"/>
  <c r="F51" i="50"/>
  <c r="J50" i="50"/>
  <c r="F50" i="50"/>
  <c r="I50" i="50" s="1"/>
  <c r="J49" i="50"/>
  <c r="I49" i="50"/>
  <c r="F49" i="50"/>
  <c r="J48" i="50"/>
  <c r="F48" i="50"/>
  <c r="I48" i="50" s="1"/>
  <c r="H47" i="50"/>
  <c r="G47" i="50"/>
  <c r="J47" i="50" s="1"/>
  <c r="E47" i="50"/>
  <c r="F47" i="50" s="1"/>
  <c r="I47" i="50" s="1"/>
  <c r="D47" i="50"/>
  <c r="H46" i="50"/>
  <c r="D46" i="50"/>
  <c r="J45" i="50"/>
  <c r="I45" i="50"/>
  <c r="F45" i="50"/>
  <c r="J44" i="50"/>
  <c r="F44" i="50"/>
  <c r="I44" i="50" s="1"/>
  <c r="J43" i="50"/>
  <c r="I43" i="50"/>
  <c r="F43" i="50"/>
  <c r="H42" i="50"/>
  <c r="J42" i="50" s="1"/>
  <c r="G42" i="50"/>
  <c r="E42" i="50"/>
  <c r="D42" i="50"/>
  <c r="F42" i="50" s="1"/>
  <c r="I42" i="50" s="1"/>
  <c r="J40" i="50"/>
  <c r="I40" i="50"/>
  <c r="F40" i="50"/>
  <c r="J39" i="50"/>
  <c r="F39" i="50"/>
  <c r="I39" i="50" s="1"/>
  <c r="J38" i="50"/>
  <c r="I38" i="50"/>
  <c r="F38" i="50"/>
  <c r="J37" i="50"/>
  <c r="F37" i="50"/>
  <c r="I37" i="50" s="1"/>
  <c r="J36" i="50"/>
  <c r="I36" i="50"/>
  <c r="F36" i="50"/>
  <c r="J35" i="50"/>
  <c r="F35" i="50"/>
  <c r="I35" i="50" s="1"/>
  <c r="J34" i="50"/>
  <c r="I34" i="50"/>
  <c r="F34" i="50"/>
  <c r="J33" i="50"/>
  <c r="F33" i="50"/>
  <c r="I33" i="50" s="1"/>
  <c r="H32" i="50"/>
  <c r="G32" i="50"/>
  <c r="J32" i="50" s="1"/>
  <c r="E32" i="50"/>
  <c r="D32" i="50"/>
  <c r="F32" i="50" s="1"/>
  <c r="J31" i="50"/>
  <c r="F31" i="50"/>
  <c r="I31" i="50" s="1"/>
  <c r="J30" i="50"/>
  <c r="I30" i="50"/>
  <c r="F30" i="50"/>
  <c r="J29" i="50"/>
  <c r="F29" i="50"/>
  <c r="I29" i="50" s="1"/>
  <c r="J28" i="50"/>
  <c r="I28" i="50"/>
  <c r="F28" i="50"/>
  <c r="J27" i="50"/>
  <c r="F27" i="50"/>
  <c r="I27" i="50" s="1"/>
  <c r="J26" i="50"/>
  <c r="I26" i="50"/>
  <c r="F26" i="50"/>
  <c r="J25" i="50"/>
  <c r="F25" i="50"/>
  <c r="I25" i="50" s="1"/>
  <c r="J24" i="50"/>
  <c r="I24" i="50"/>
  <c r="F24" i="50"/>
  <c r="J23" i="50"/>
  <c r="F23" i="50"/>
  <c r="I23" i="50" s="1"/>
  <c r="H22" i="50"/>
  <c r="G22" i="50"/>
  <c r="J22" i="50" s="1"/>
  <c r="E22" i="50"/>
  <c r="F22" i="50" s="1"/>
  <c r="I22" i="50" s="1"/>
  <c r="D22" i="50"/>
  <c r="J21" i="50"/>
  <c r="F21" i="50"/>
  <c r="I21" i="50" s="1"/>
  <c r="J20" i="50"/>
  <c r="I20" i="50"/>
  <c r="F20" i="50"/>
  <c r="J19" i="50"/>
  <c r="H19" i="50"/>
  <c r="H18" i="50" s="1"/>
  <c r="H17" i="50" s="1"/>
  <c r="H71" i="50" s="1"/>
  <c r="G19" i="50"/>
  <c r="I19" i="50" s="1"/>
  <c r="F19" i="50"/>
  <c r="E19" i="50"/>
  <c r="D19" i="50"/>
  <c r="D18" i="50" s="1"/>
  <c r="E18" i="50"/>
  <c r="J70" i="52"/>
  <c r="F70" i="52"/>
  <c r="I70" i="52" s="1"/>
  <c r="J69" i="52"/>
  <c r="I69" i="52"/>
  <c r="F69" i="52"/>
  <c r="J68" i="52"/>
  <c r="F68" i="52"/>
  <c r="I68" i="52" s="1"/>
  <c r="J67" i="52"/>
  <c r="F67" i="52"/>
  <c r="I67" i="52" s="1"/>
  <c r="J66" i="52"/>
  <c r="H66" i="52"/>
  <c r="G66" i="52"/>
  <c r="I66" i="52" s="1"/>
  <c r="F66" i="52"/>
  <c r="E66" i="52"/>
  <c r="D66" i="52"/>
  <c r="J65" i="52"/>
  <c r="I65" i="52"/>
  <c r="F65" i="52"/>
  <c r="J64" i="52"/>
  <c r="F64" i="52"/>
  <c r="I64" i="52" s="1"/>
  <c r="J63" i="52"/>
  <c r="F63" i="52"/>
  <c r="I63" i="52" s="1"/>
  <c r="J62" i="52"/>
  <c r="F62" i="52"/>
  <c r="I62" i="52" s="1"/>
  <c r="J61" i="52"/>
  <c r="I61" i="52"/>
  <c r="F61" i="52"/>
  <c r="J60" i="52"/>
  <c r="F60" i="52"/>
  <c r="I60" i="52" s="1"/>
  <c r="J59" i="52"/>
  <c r="F59" i="52"/>
  <c r="I59" i="52" s="1"/>
  <c r="J58" i="52"/>
  <c r="H58" i="52"/>
  <c r="G58" i="52"/>
  <c r="I58" i="52" s="1"/>
  <c r="F58" i="52"/>
  <c r="E58" i="52"/>
  <c r="D58" i="52"/>
  <c r="J57" i="52"/>
  <c r="I57" i="52"/>
  <c r="F57" i="52"/>
  <c r="J56" i="52"/>
  <c r="F56" i="52"/>
  <c r="I56" i="52" s="1"/>
  <c r="J55" i="52"/>
  <c r="F55" i="52"/>
  <c r="I55" i="52" s="1"/>
  <c r="J54" i="52"/>
  <c r="H54" i="52"/>
  <c r="G54" i="52"/>
  <c r="I54" i="52" s="1"/>
  <c r="F54" i="52"/>
  <c r="E54" i="52"/>
  <c r="D54" i="52"/>
  <c r="J53" i="52"/>
  <c r="I53" i="52"/>
  <c r="F53" i="52"/>
  <c r="J52" i="52"/>
  <c r="F52" i="52"/>
  <c r="I52" i="52" s="1"/>
  <c r="J51" i="52"/>
  <c r="F51" i="52"/>
  <c r="I51" i="52" s="1"/>
  <c r="J50" i="52"/>
  <c r="F50" i="52"/>
  <c r="I50" i="52" s="1"/>
  <c r="J49" i="52"/>
  <c r="I49" i="52"/>
  <c r="F49" i="52"/>
  <c r="J48" i="52"/>
  <c r="F48" i="52"/>
  <c r="I48" i="52" s="1"/>
  <c r="H47" i="52"/>
  <c r="H46" i="52" s="1"/>
  <c r="G47" i="52"/>
  <c r="J47" i="52" s="1"/>
  <c r="E47" i="52"/>
  <c r="E46" i="52" s="1"/>
  <c r="D47" i="52"/>
  <c r="F47" i="52" s="1"/>
  <c r="J45" i="52"/>
  <c r="I45" i="52"/>
  <c r="F45" i="52"/>
  <c r="J44" i="52"/>
  <c r="F44" i="52"/>
  <c r="I44" i="52" s="1"/>
  <c r="J43" i="52"/>
  <c r="F43" i="52"/>
  <c r="I43" i="52" s="1"/>
  <c r="J42" i="52"/>
  <c r="H42" i="52"/>
  <c r="G42" i="52"/>
  <c r="I42" i="52" s="1"/>
  <c r="F42" i="52"/>
  <c r="E42" i="52"/>
  <c r="D42" i="52"/>
  <c r="J40" i="52"/>
  <c r="I40" i="52"/>
  <c r="F40" i="52"/>
  <c r="J39" i="52"/>
  <c r="F39" i="52"/>
  <c r="I39" i="52" s="1"/>
  <c r="J38" i="52"/>
  <c r="F38" i="52"/>
  <c r="I38" i="52" s="1"/>
  <c r="J37" i="52"/>
  <c r="F37" i="52"/>
  <c r="I37" i="52" s="1"/>
  <c r="J36" i="52"/>
  <c r="I36" i="52"/>
  <c r="F36" i="52"/>
  <c r="J35" i="52"/>
  <c r="F35" i="52"/>
  <c r="I35" i="52" s="1"/>
  <c r="J34" i="52"/>
  <c r="F34" i="52"/>
  <c r="I34" i="52" s="1"/>
  <c r="J33" i="52"/>
  <c r="F33" i="52"/>
  <c r="I33" i="52" s="1"/>
  <c r="J32" i="52"/>
  <c r="H32" i="52"/>
  <c r="G32" i="52"/>
  <c r="E32" i="52"/>
  <c r="F32" i="52" s="1"/>
  <c r="I32" i="52" s="1"/>
  <c r="D32" i="52"/>
  <c r="J31" i="52"/>
  <c r="F31" i="52"/>
  <c r="I31" i="52" s="1"/>
  <c r="J30" i="52"/>
  <c r="F30" i="52"/>
  <c r="I30" i="52" s="1"/>
  <c r="J29" i="52"/>
  <c r="F29" i="52"/>
  <c r="I29" i="52" s="1"/>
  <c r="J28" i="52"/>
  <c r="I28" i="52"/>
  <c r="F28" i="52"/>
  <c r="J27" i="52"/>
  <c r="F27" i="52"/>
  <c r="I27" i="52" s="1"/>
  <c r="J26" i="52"/>
  <c r="F26" i="52"/>
  <c r="I26" i="52" s="1"/>
  <c r="J25" i="52"/>
  <c r="F25" i="52"/>
  <c r="I25" i="52" s="1"/>
  <c r="J24" i="52"/>
  <c r="I24" i="52"/>
  <c r="F24" i="52"/>
  <c r="J23" i="52"/>
  <c r="F23" i="52"/>
  <c r="I23" i="52" s="1"/>
  <c r="H22" i="52"/>
  <c r="G22" i="52"/>
  <c r="J22" i="52" s="1"/>
  <c r="E22" i="52"/>
  <c r="D22" i="52"/>
  <c r="F22" i="52" s="1"/>
  <c r="J21" i="52"/>
  <c r="F21" i="52"/>
  <c r="I21" i="52" s="1"/>
  <c r="J20" i="52"/>
  <c r="I20" i="52"/>
  <c r="F20" i="52"/>
  <c r="H19" i="52"/>
  <c r="J19" i="52" s="1"/>
  <c r="G19" i="52"/>
  <c r="E19" i="52"/>
  <c r="E18" i="52" s="1"/>
  <c r="E17" i="52" s="1"/>
  <c r="E71" i="52" s="1"/>
  <c r="D19" i="52"/>
  <c r="F19" i="52" s="1"/>
  <c r="I19" i="52" s="1"/>
  <c r="G18" i="52"/>
  <c r="J70" i="59"/>
  <c r="F70" i="59"/>
  <c r="I70" i="59" s="1"/>
  <c r="J69" i="59"/>
  <c r="I69" i="59"/>
  <c r="F69" i="59"/>
  <c r="J68" i="59"/>
  <c r="F68" i="59"/>
  <c r="I68" i="59" s="1"/>
  <c r="J67" i="59"/>
  <c r="I67" i="59"/>
  <c r="F67" i="59"/>
  <c r="J66" i="59"/>
  <c r="H66" i="59"/>
  <c r="G66" i="59"/>
  <c r="F66" i="59"/>
  <c r="I66" i="59" s="1"/>
  <c r="E66" i="59"/>
  <c r="D66" i="59"/>
  <c r="J65" i="59"/>
  <c r="I65" i="59"/>
  <c r="F65" i="59"/>
  <c r="J64" i="59"/>
  <c r="F64" i="59"/>
  <c r="I64" i="59" s="1"/>
  <c r="J63" i="59"/>
  <c r="I63" i="59"/>
  <c r="F63" i="59"/>
  <c r="J62" i="59"/>
  <c r="F62" i="59"/>
  <c r="I62" i="59" s="1"/>
  <c r="J61" i="59"/>
  <c r="I61" i="59"/>
  <c r="F61" i="59"/>
  <c r="J60" i="59"/>
  <c r="F60" i="59"/>
  <c r="I60" i="59" s="1"/>
  <c r="J59" i="59"/>
  <c r="I59" i="59"/>
  <c r="F59" i="59"/>
  <c r="J58" i="59"/>
  <c r="H58" i="59"/>
  <c r="G58" i="59"/>
  <c r="F58" i="59"/>
  <c r="I58" i="59" s="1"/>
  <c r="E58" i="59"/>
  <c r="D58" i="59"/>
  <c r="J57" i="59"/>
  <c r="I57" i="59"/>
  <c r="F57" i="59"/>
  <c r="J56" i="59"/>
  <c r="F56" i="59"/>
  <c r="I56" i="59" s="1"/>
  <c r="J55" i="59"/>
  <c r="I55" i="59"/>
  <c r="F55" i="59"/>
  <c r="J54" i="59"/>
  <c r="H54" i="59"/>
  <c r="G54" i="59"/>
  <c r="F54" i="59"/>
  <c r="I54" i="59" s="1"/>
  <c r="E54" i="59"/>
  <c r="D54" i="59"/>
  <c r="J53" i="59"/>
  <c r="I53" i="59"/>
  <c r="F53" i="59"/>
  <c r="J52" i="59"/>
  <c r="F52" i="59"/>
  <c r="I52" i="59" s="1"/>
  <c r="J51" i="59"/>
  <c r="I51" i="59"/>
  <c r="F51" i="59"/>
  <c r="J50" i="59"/>
  <c r="F50" i="59"/>
  <c r="I50" i="59" s="1"/>
  <c r="J49" i="59"/>
  <c r="I49" i="59"/>
  <c r="F49" i="59"/>
  <c r="J48" i="59"/>
  <c r="F48" i="59"/>
  <c r="I48" i="59" s="1"/>
  <c r="H47" i="59"/>
  <c r="G47" i="59"/>
  <c r="J47" i="59" s="1"/>
  <c r="E47" i="59"/>
  <c r="F47" i="59" s="1"/>
  <c r="D47" i="59"/>
  <c r="H46" i="59"/>
  <c r="D46" i="59"/>
  <c r="J45" i="59"/>
  <c r="I45" i="59"/>
  <c r="F45" i="59"/>
  <c r="J44" i="59"/>
  <c r="F44" i="59"/>
  <c r="I44" i="59" s="1"/>
  <c r="J43" i="59"/>
  <c r="I43" i="59"/>
  <c r="F43" i="59"/>
  <c r="J42" i="59"/>
  <c r="H42" i="59"/>
  <c r="G42" i="59"/>
  <c r="F42" i="59"/>
  <c r="I42" i="59" s="1"/>
  <c r="E42" i="59"/>
  <c r="D42" i="59"/>
  <c r="J40" i="59"/>
  <c r="I40" i="59"/>
  <c r="F40" i="59"/>
  <c r="J39" i="59"/>
  <c r="F39" i="59"/>
  <c r="I39" i="59" s="1"/>
  <c r="J38" i="59"/>
  <c r="I38" i="59"/>
  <c r="F38" i="59"/>
  <c r="J37" i="59"/>
  <c r="F37" i="59"/>
  <c r="I37" i="59" s="1"/>
  <c r="J36" i="59"/>
  <c r="I36" i="59"/>
  <c r="F36" i="59"/>
  <c r="J35" i="59"/>
  <c r="F35" i="59"/>
  <c r="I35" i="59" s="1"/>
  <c r="J34" i="59"/>
  <c r="I34" i="59"/>
  <c r="F34" i="59"/>
  <c r="J33" i="59"/>
  <c r="F33" i="59"/>
  <c r="I33" i="59" s="1"/>
  <c r="H32" i="59"/>
  <c r="G32" i="59"/>
  <c r="J32" i="59" s="1"/>
  <c r="E32" i="59"/>
  <c r="E18" i="59" s="1"/>
  <c r="D32" i="59"/>
  <c r="F32" i="59" s="1"/>
  <c r="I32" i="59" s="1"/>
  <c r="J31" i="59"/>
  <c r="F31" i="59"/>
  <c r="I31" i="59" s="1"/>
  <c r="J30" i="59"/>
  <c r="I30" i="59"/>
  <c r="F30" i="59"/>
  <c r="J29" i="59"/>
  <c r="F29" i="59"/>
  <c r="I29" i="59" s="1"/>
  <c r="J28" i="59"/>
  <c r="I28" i="59"/>
  <c r="F28" i="59"/>
  <c r="J27" i="59"/>
  <c r="F27" i="59"/>
  <c r="I27" i="59" s="1"/>
  <c r="J26" i="59"/>
  <c r="I26" i="59"/>
  <c r="F26" i="59"/>
  <c r="J25" i="59"/>
  <c r="F25" i="59"/>
  <c r="I25" i="59" s="1"/>
  <c r="J24" i="59"/>
  <c r="I24" i="59"/>
  <c r="F24" i="59"/>
  <c r="J23" i="59"/>
  <c r="F23" i="59"/>
  <c r="I23" i="59" s="1"/>
  <c r="H22" i="59"/>
  <c r="G22" i="59"/>
  <c r="J22" i="59" s="1"/>
  <c r="E22" i="59"/>
  <c r="F22" i="59" s="1"/>
  <c r="D22" i="59"/>
  <c r="J21" i="59"/>
  <c r="F21" i="59"/>
  <c r="I21" i="59" s="1"/>
  <c r="J20" i="59"/>
  <c r="I20" i="59"/>
  <c r="F20" i="59"/>
  <c r="H19" i="59"/>
  <c r="J19" i="59" s="1"/>
  <c r="G19" i="59"/>
  <c r="I19" i="59" s="1"/>
  <c r="E19" i="59"/>
  <c r="D19" i="59"/>
  <c r="F19" i="59" s="1"/>
  <c r="G18" i="59"/>
  <c r="J70" i="53"/>
  <c r="F70" i="53"/>
  <c r="I70" i="53" s="1"/>
  <c r="J69" i="53"/>
  <c r="F69" i="53"/>
  <c r="I69" i="53" s="1"/>
  <c r="J68" i="53"/>
  <c r="F68" i="53"/>
  <c r="I68" i="53" s="1"/>
  <c r="J67" i="53"/>
  <c r="I67" i="53"/>
  <c r="F67" i="53"/>
  <c r="H66" i="53"/>
  <c r="J66" i="53" s="1"/>
  <c r="G66" i="53"/>
  <c r="E66" i="53"/>
  <c r="D66" i="53"/>
  <c r="F66" i="53" s="1"/>
  <c r="I66" i="53" s="1"/>
  <c r="J65" i="53"/>
  <c r="F65" i="53"/>
  <c r="I65" i="53" s="1"/>
  <c r="J64" i="53"/>
  <c r="F64" i="53"/>
  <c r="I64" i="53" s="1"/>
  <c r="J63" i="53"/>
  <c r="I63" i="53"/>
  <c r="F63" i="53"/>
  <c r="J62" i="53"/>
  <c r="F62" i="53"/>
  <c r="I62" i="53" s="1"/>
  <c r="J61" i="53"/>
  <c r="F61" i="53"/>
  <c r="I61" i="53" s="1"/>
  <c r="J60" i="53"/>
  <c r="F60" i="53"/>
  <c r="I60" i="53" s="1"/>
  <c r="J59" i="53"/>
  <c r="I59" i="53"/>
  <c r="F59" i="53"/>
  <c r="H58" i="53"/>
  <c r="J58" i="53" s="1"/>
  <c r="G58" i="53"/>
  <c r="E58" i="53"/>
  <c r="D58" i="53"/>
  <c r="F58" i="53" s="1"/>
  <c r="I58" i="53" s="1"/>
  <c r="J57" i="53"/>
  <c r="F57" i="53"/>
  <c r="I57" i="53" s="1"/>
  <c r="J56" i="53"/>
  <c r="F56" i="53"/>
  <c r="I56" i="53" s="1"/>
  <c r="J55" i="53"/>
  <c r="I55" i="53"/>
  <c r="F55" i="53"/>
  <c r="H54" i="53"/>
  <c r="J54" i="53" s="1"/>
  <c r="G54" i="53"/>
  <c r="E54" i="53"/>
  <c r="D54" i="53"/>
  <c r="F54" i="53" s="1"/>
  <c r="I54" i="53" s="1"/>
  <c r="J53" i="53"/>
  <c r="F53" i="53"/>
  <c r="I53" i="53" s="1"/>
  <c r="J52" i="53"/>
  <c r="F52" i="53"/>
  <c r="I52" i="53" s="1"/>
  <c r="J51" i="53"/>
  <c r="I51" i="53"/>
  <c r="F51" i="53"/>
  <c r="J50" i="53"/>
  <c r="F50" i="53"/>
  <c r="I50" i="53" s="1"/>
  <c r="J49" i="53"/>
  <c r="F49" i="53"/>
  <c r="I49" i="53" s="1"/>
  <c r="J48" i="53"/>
  <c r="F48" i="53"/>
  <c r="I48" i="53" s="1"/>
  <c r="J47" i="53"/>
  <c r="H47" i="53"/>
  <c r="G47" i="53"/>
  <c r="G46" i="53" s="1"/>
  <c r="E47" i="53"/>
  <c r="F47" i="53" s="1"/>
  <c r="I47" i="53" s="1"/>
  <c r="D47" i="53"/>
  <c r="H46" i="53"/>
  <c r="D46" i="53"/>
  <c r="J45" i="53"/>
  <c r="F45" i="53"/>
  <c r="I45" i="53" s="1"/>
  <c r="J44" i="53"/>
  <c r="F44" i="53"/>
  <c r="I44" i="53" s="1"/>
  <c r="J43" i="53"/>
  <c r="I43" i="53"/>
  <c r="F43" i="53"/>
  <c r="H42" i="53"/>
  <c r="J42" i="53" s="1"/>
  <c r="G42" i="53"/>
  <c r="E42" i="53"/>
  <c r="D42" i="53"/>
  <c r="F42" i="53" s="1"/>
  <c r="I42" i="53" s="1"/>
  <c r="J40" i="53"/>
  <c r="F40" i="53"/>
  <c r="I40" i="53" s="1"/>
  <c r="J39" i="53"/>
  <c r="F39" i="53"/>
  <c r="I39" i="53" s="1"/>
  <c r="J38" i="53"/>
  <c r="I38" i="53"/>
  <c r="F38" i="53"/>
  <c r="J37" i="53"/>
  <c r="F37" i="53"/>
  <c r="I37" i="53" s="1"/>
  <c r="J36" i="53"/>
  <c r="F36" i="53"/>
  <c r="I36" i="53" s="1"/>
  <c r="J35" i="53"/>
  <c r="F35" i="53"/>
  <c r="I35" i="53" s="1"/>
  <c r="J34" i="53"/>
  <c r="I34" i="53"/>
  <c r="F34" i="53"/>
  <c r="J33" i="53"/>
  <c r="F33" i="53"/>
  <c r="I33" i="53" s="1"/>
  <c r="H32" i="53"/>
  <c r="G32" i="53"/>
  <c r="J32" i="53" s="1"/>
  <c r="E32" i="53"/>
  <c r="D32" i="53"/>
  <c r="F32" i="53" s="1"/>
  <c r="J31" i="53"/>
  <c r="F31" i="53"/>
  <c r="I31" i="53" s="1"/>
  <c r="J30" i="53"/>
  <c r="I30" i="53"/>
  <c r="F30" i="53"/>
  <c r="J29" i="53"/>
  <c r="F29" i="53"/>
  <c r="I29" i="53" s="1"/>
  <c r="J28" i="53"/>
  <c r="F28" i="53"/>
  <c r="I28" i="53" s="1"/>
  <c r="J27" i="53"/>
  <c r="F27" i="53"/>
  <c r="I27" i="53" s="1"/>
  <c r="J26" i="53"/>
  <c r="I26" i="53"/>
  <c r="F26" i="53"/>
  <c r="J25" i="53"/>
  <c r="F25" i="53"/>
  <c r="I25" i="53" s="1"/>
  <c r="J24" i="53"/>
  <c r="F24" i="53"/>
  <c r="I24" i="53" s="1"/>
  <c r="J23" i="53"/>
  <c r="F23" i="53"/>
  <c r="I23" i="53" s="1"/>
  <c r="J22" i="53"/>
  <c r="H22" i="53"/>
  <c r="G22" i="53"/>
  <c r="E22" i="53"/>
  <c r="F22" i="53" s="1"/>
  <c r="I22" i="53" s="1"/>
  <c r="D22" i="53"/>
  <c r="J21" i="53"/>
  <c r="F21" i="53"/>
  <c r="I21" i="53" s="1"/>
  <c r="J20" i="53"/>
  <c r="F20" i="53"/>
  <c r="I20" i="53" s="1"/>
  <c r="J19" i="53"/>
  <c r="H19" i="53"/>
  <c r="H18" i="53" s="1"/>
  <c r="H17" i="53" s="1"/>
  <c r="H71" i="53" s="1"/>
  <c r="G19" i="53"/>
  <c r="I19" i="53" s="1"/>
  <c r="F19" i="53"/>
  <c r="E19" i="53"/>
  <c r="D19" i="53"/>
  <c r="D18" i="53" s="1"/>
  <c r="E18" i="53"/>
  <c r="J70" i="54"/>
  <c r="F70" i="54"/>
  <c r="I70" i="54" s="1"/>
  <c r="J69" i="54"/>
  <c r="F69" i="54"/>
  <c r="I69" i="54" s="1"/>
  <c r="J68" i="54"/>
  <c r="F68" i="54"/>
  <c r="I68" i="54" s="1"/>
  <c r="J67" i="54"/>
  <c r="I67" i="54"/>
  <c r="F67" i="54"/>
  <c r="H66" i="54"/>
  <c r="J66" i="54" s="1"/>
  <c r="G66" i="54"/>
  <c r="E66" i="54"/>
  <c r="D66" i="54"/>
  <c r="F66" i="54" s="1"/>
  <c r="I66" i="54" s="1"/>
  <c r="J65" i="54"/>
  <c r="F65" i="54"/>
  <c r="I65" i="54" s="1"/>
  <c r="J64" i="54"/>
  <c r="F64" i="54"/>
  <c r="I64" i="54" s="1"/>
  <c r="J63" i="54"/>
  <c r="I63" i="54"/>
  <c r="F63" i="54"/>
  <c r="J62" i="54"/>
  <c r="F62" i="54"/>
  <c r="I62" i="54" s="1"/>
  <c r="J61" i="54"/>
  <c r="F61" i="54"/>
  <c r="I61" i="54" s="1"/>
  <c r="J60" i="54"/>
  <c r="F60" i="54"/>
  <c r="I60" i="54" s="1"/>
  <c r="J59" i="54"/>
  <c r="I59" i="54"/>
  <c r="F59" i="54"/>
  <c r="H58" i="54"/>
  <c r="J58" i="54" s="1"/>
  <c r="G58" i="54"/>
  <c r="E58" i="54"/>
  <c r="D58" i="54"/>
  <c r="F58" i="54" s="1"/>
  <c r="I58" i="54" s="1"/>
  <c r="J57" i="54"/>
  <c r="F57" i="54"/>
  <c r="I57" i="54" s="1"/>
  <c r="J56" i="54"/>
  <c r="F56" i="54"/>
  <c r="I56" i="54" s="1"/>
  <c r="J55" i="54"/>
  <c r="I55" i="54"/>
  <c r="F55" i="54"/>
  <c r="H54" i="54"/>
  <c r="J54" i="54" s="1"/>
  <c r="G54" i="54"/>
  <c r="E54" i="54"/>
  <c r="D54" i="54"/>
  <c r="F54" i="54" s="1"/>
  <c r="I54" i="54" s="1"/>
  <c r="J53" i="54"/>
  <c r="F53" i="54"/>
  <c r="I53" i="54" s="1"/>
  <c r="J52" i="54"/>
  <c r="F52" i="54"/>
  <c r="I52" i="54" s="1"/>
  <c r="J51" i="54"/>
  <c r="I51" i="54"/>
  <c r="F51" i="54"/>
  <c r="J50" i="54"/>
  <c r="F50" i="54"/>
  <c r="I50" i="54" s="1"/>
  <c r="J49" i="54"/>
  <c r="F49" i="54"/>
  <c r="I49" i="54" s="1"/>
  <c r="J48" i="54"/>
  <c r="F48" i="54"/>
  <c r="I48" i="54" s="1"/>
  <c r="J47" i="54"/>
  <c r="H47" i="54"/>
  <c r="G47" i="54"/>
  <c r="G46" i="54" s="1"/>
  <c r="E47" i="54"/>
  <c r="E46" i="54" s="1"/>
  <c r="D47" i="54"/>
  <c r="H46" i="54"/>
  <c r="D46" i="54"/>
  <c r="J45" i="54"/>
  <c r="F45" i="54"/>
  <c r="I45" i="54" s="1"/>
  <c r="J44" i="54"/>
  <c r="F44" i="54"/>
  <c r="I44" i="54" s="1"/>
  <c r="J43" i="54"/>
  <c r="I43" i="54"/>
  <c r="F43" i="54"/>
  <c r="H42" i="54"/>
  <c r="J42" i="54" s="1"/>
  <c r="G42" i="54"/>
  <c r="E42" i="54"/>
  <c r="D42" i="54"/>
  <c r="F42" i="54" s="1"/>
  <c r="I42" i="54" s="1"/>
  <c r="J40" i="54"/>
  <c r="F40" i="54"/>
  <c r="I40" i="54" s="1"/>
  <c r="J39" i="54"/>
  <c r="F39" i="54"/>
  <c r="I39" i="54" s="1"/>
  <c r="J38" i="54"/>
  <c r="I38" i="54"/>
  <c r="F38" i="54"/>
  <c r="J37" i="54"/>
  <c r="F37" i="54"/>
  <c r="I37" i="54" s="1"/>
  <c r="J36" i="54"/>
  <c r="F36" i="54"/>
  <c r="I36" i="54" s="1"/>
  <c r="J35" i="54"/>
  <c r="F35" i="54"/>
  <c r="I35" i="54" s="1"/>
  <c r="J34" i="54"/>
  <c r="I34" i="54"/>
  <c r="F34" i="54"/>
  <c r="J33" i="54"/>
  <c r="F33" i="54"/>
  <c r="I33" i="54" s="1"/>
  <c r="H32" i="54"/>
  <c r="G32" i="54"/>
  <c r="J32" i="54" s="1"/>
  <c r="E32" i="54"/>
  <c r="D32" i="54"/>
  <c r="F32" i="54" s="1"/>
  <c r="J31" i="54"/>
  <c r="F31" i="54"/>
  <c r="I31" i="54" s="1"/>
  <c r="J30" i="54"/>
  <c r="I30" i="54"/>
  <c r="F30" i="54"/>
  <c r="J29" i="54"/>
  <c r="F29" i="54"/>
  <c r="I29" i="54" s="1"/>
  <c r="J28" i="54"/>
  <c r="F28" i="54"/>
  <c r="I28" i="54" s="1"/>
  <c r="J27" i="54"/>
  <c r="F27" i="54"/>
  <c r="I27" i="54" s="1"/>
  <c r="J26" i="54"/>
  <c r="I26" i="54"/>
  <c r="F26" i="54"/>
  <c r="J25" i="54"/>
  <c r="F25" i="54"/>
  <c r="I25" i="54" s="1"/>
  <c r="J24" i="54"/>
  <c r="F24" i="54"/>
  <c r="I24" i="54" s="1"/>
  <c r="J23" i="54"/>
  <c r="F23" i="54"/>
  <c r="I23" i="54" s="1"/>
  <c r="J22" i="54"/>
  <c r="H22" i="54"/>
  <c r="G22" i="54"/>
  <c r="E22" i="54"/>
  <c r="F22" i="54" s="1"/>
  <c r="I22" i="54" s="1"/>
  <c r="D22" i="54"/>
  <c r="J21" i="54"/>
  <c r="F21" i="54"/>
  <c r="I21" i="54" s="1"/>
  <c r="J20" i="54"/>
  <c r="F20" i="54"/>
  <c r="I20" i="54" s="1"/>
  <c r="J19" i="54"/>
  <c r="H19" i="54"/>
  <c r="H18" i="54" s="1"/>
  <c r="H17" i="54" s="1"/>
  <c r="H71" i="54" s="1"/>
  <c r="G19" i="54"/>
  <c r="I19" i="54" s="1"/>
  <c r="F19" i="54"/>
  <c r="E19" i="54"/>
  <c r="D19" i="54"/>
  <c r="D18" i="54" s="1"/>
  <c r="E18" i="54"/>
  <c r="E17" i="54" s="1"/>
  <c r="E71" i="54" s="1"/>
  <c r="J70" i="55"/>
  <c r="I70" i="55"/>
  <c r="F70" i="55"/>
  <c r="J69" i="55"/>
  <c r="F69" i="55"/>
  <c r="I69" i="55" s="1"/>
  <c r="J68" i="55"/>
  <c r="I68" i="55"/>
  <c r="F68" i="55"/>
  <c r="J67" i="55"/>
  <c r="F67" i="55"/>
  <c r="I67" i="55" s="1"/>
  <c r="H66" i="55"/>
  <c r="G66" i="55"/>
  <c r="J66" i="55" s="1"/>
  <c r="E66" i="55"/>
  <c r="F66" i="55" s="1"/>
  <c r="I66" i="55" s="1"/>
  <c r="D66" i="55"/>
  <c r="J65" i="55"/>
  <c r="F65" i="55"/>
  <c r="I65" i="55" s="1"/>
  <c r="J64" i="55"/>
  <c r="I64" i="55"/>
  <c r="F64" i="55"/>
  <c r="J63" i="55"/>
  <c r="F63" i="55"/>
  <c r="I63" i="55" s="1"/>
  <c r="J62" i="55"/>
  <c r="I62" i="55"/>
  <c r="F62" i="55"/>
  <c r="J61" i="55"/>
  <c r="F61" i="55"/>
  <c r="I61" i="55" s="1"/>
  <c r="J60" i="55"/>
  <c r="I60" i="55"/>
  <c r="F60" i="55"/>
  <c r="J59" i="55"/>
  <c r="F59" i="55"/>
  <c r="I59" i="55" s="1"/>
  <c r="H58" i="55"/>
  <c r="G58" i="55"/>
  <c r="J58" i="55" s="1"/>
  <c r="E58" i="55"/>
  <c r="F58" i="55" s="1"/>
  <c r="I58" i="55" s="1"/>
  <c r="D58" i="55"/>
  <c r="J57" i="55"/>
  <c r="F57" i="55"/>
  <c r="I57" i="55" s="1"/>
  <c r="J56" i="55"/>
  <c r="I56" i="55"/>
  <c r="F56" i="55"/>
  <c r="J55" i="55"/>
  <c r="F55" i="55"/>
  <c r="I55" i="55" s="1"/>
  <c r="H54" i="55"/>
  <c r="G54" i="55"/>
  <c r="J54" i="55" s="1"/>
  <c r="E54" i="55"/>
  <c r="F54" i="55" s="1"/>
  <c r="I54" i="55" s="1"/>
  <c r="D54" i="55"/>
  <c r="J53" i="55"/>
  <c r="F53" i="55"/>
  <c r="I53" i="55" s="1"/>
  <c r="J52" i="55"/>
  <c r="I52" i="55"/>
  <c r="F52" i="55"/>
  <c r="J51" i="55"/>
  <c r="F51" i="55"/>
  <c r="I51" i="55" s="1"/>
  <c r="J50" i="55"/>
  <c r="I50" i="55"/>
  <c r="F50" i="55"/>
  <c r="J49" i="55"/>
  <c r="F49" i="55"/>
  <c r="I49" i="55" s="1"/>
  <c r="J48" i="55"/>
  <c r="I48" i="55"/>
  <c r="F48" i="55"/>
  <c r="J47" i="55"/>
  <c r="H47" i="55"/>
  <c r="H46" i="55" s="1"/>
  <c r="G47" i="55"/>
  <c r="I47" i="55" s="1"/>
  <c r="F47" i="55"/>
  <c r="E47" i="55"/>
  <c r="D47" i="55"/>
  <c r="D46" i="55" s="1"/>
  <c r="F46" i="55" s="1"/>
  <c r="I46" i="55" s="1"/>
  <c r="G46" i="55"/>
  <c r="J46" i="55" s="1"/>
  <c r="E46" i="55"/>
  <c r="J45" i="55"/>
  <c r="F45" i="55"/>
  <c r="I45" i="55" s="1"/>
  <c r="J44" i="55"/>
  <c r="I44" i="55"/>
  <c r="F44" i="55"/>
  <c r="J43" i="55"/>
  <c r="F43" i="55"/>
  <c r="I43" i="55" s="1"/>
  <c r="H42" i="55"/>
  <c r="G42" i="55"/>
  <c r="J42" i="55" s="1"/>
  <c r="E42" i="55"/>
  <c r="F42" i="55" s="1"/>
  <c r="I42" i="55" s="1"/>
  <c r="D42" i="55"/>
  <c r="J40" i="55"/>
  <c r="F40" i="55"/>
  <c r="I40" i="55" s="1"/>
  <c r="J39" i="55"/>
  <c r="I39" i="55"/>
  <c r="F39" i="55"/>
  <c r="J38" i="55"/>
  <c r="F38" i="55"/>
  <c r="I38" i="55" s="1"/>
  <c r="J37" i="55"/>
  <c r="I37" i="55"/>
  <c r="F37" i="55"/>
  <c r="J36" i="55"/>
  <c r="F36" i="55"/>
  <c r="I36" i="55" s="1"/>
  <c r="J35" i="55"/>
  <c r="I35" i="55"/>
  <c r="F35" i="55"/>
  <c r="J34" i="55"/>
  <c r="F34" i="55"/>
  <c r="I34" i="55" s="1"/>
  <c r="J33" i="55"/>
  <c r="I33" i="55"/>
  <c r="F33" i="55"/>
  <c r="H32" i="55"/>
  <c r="J32" i="55" s="1"/>
  <c r="G32" i="55"/>
  <c r="E32" i="55"/>
  <c r="D32" i="55"/>
  <c r="D18" i="55" s="1"/>
  <c r="J31" i="55"/>
  <c r="I31" i="55"/>
  <c r="F31" i="55"/>
  <c r="J30" i="55"/>
  <c r="F30" i="55"/>
  <c r="I30" i="55" s="1"/>
  <c r="J29" i="55"/>
  <c r="I29" i="55"/>
  <c r="F29" i="55"/>
  <c r="J28" i="55"/>
  <c r="F28" i="55"/>
  <c r="I28" i="55" s="1"/>
  <c r="J27" i="55"/>
  <c r="I27" i="55"/>
  <c r="F27" i="55"/>
  <c r="J26" i="55"/>
  <c r="F26" i="55"/>
  <c r="I26" i="55" s="1"/>
  <c r="J25" i="55"/>
  <c r="I25" i="55"/>
  <c r="F25" i="55"/>
  <c r="J24" i="55"/>
  <c r="F24" i="55"/>
  <c r="I24" i="55" s="1"/>
  <c r="J23" i="55"/>
  <c r="I23" i="55"/>
  <c r="F23" i="55"/>
  <c r="J22" i="55"/>
  <c r="H22" i="55"/>
  <c r="G22" i="55"/>
  <c r="I22" i="55" s="1"/>
  <c r="F22" i="55"/>
  <c r="E22" i="55"/>
  <c r="D22" i="55"/>
  <c r="J21" i="55"/>
  <c r="I21" i="55"/>
  <c r="F21" i="55"/>
  <c r="J20" i="55"/>
  <c r="F20" i="55"/>
  <c r="I20" i="55" s="1"/>
  <c r="H19" i="55"/>
  <c r="G19" i="55"/>
  <c r="J19" i="55" s="1"/>
  <c r="E19" i="55"/>
  <c r="E18" i="55" s="1"/>
  <c r="E17" i="55" s="1"/>
  <c r="E71" i="55" s="1"/>
  <c r="D19" i="55"/>
  <c r="F19" i="55" s="1"/>
  <c r="E17" i="47" l="1"/>
  <c r="E71" i="47" s="1"/>
  <c r="F18" i="47"/>
  <c r="D17" i="47"/>
  <c r="G18" i="47"/>
  <c r="I32" i="47"/>
  <c r="G46" i="47"/>
  <c r="E46" i="47"/>
  <c r="F46" i="47" s="1"/>
  <c r="J18" i="48"/>
  <c r="D18" i="48"/>
  <c r="H18" i="48"/>
  <c r="H17" i="48" s="1"/>
  <c r="H71" i="48" s="1"/>
  <c r="G46" i="48"/>
  <c r="I22" i="48"/>
  <c r="I47" i="48"/>
  <c r="E46" i="48"/>
  <c r="F46" i="48" s="1"/>
  <c r="F18" i="49"/>
  <c r="D17" i="49"/>
  <c r="G18" i="49"/>
  <c r="I32" i="49"/>
  <c r="G46" i="49"/>
  <c r="E46" i="49"/>
  <c r="E17" i="49" s="1"/>
  <c r="E71" i="49" s="1"/>
  <c r="F18" i="50"/>
  <c r="D17" i="50"/>
  <c r="G18" i="50"/>
  <c r="I32" i="50"/>
  <c r="G46" i="50"/>
  <c r="E46" i="50"/>
  <c r="F46" i="50" s="1"/>
  <c r="G17" i="52"/>
  <c r="D18" i="52"/>
  <c r="H18" i="52"/>
  <c r="H17" i="52" s="1"/>
  <c r="H71" i="52" s="1"/>
  <c r="G46" i="52"/>
  <c r="I22" i="52"/>
  <c r="D46" i="52"/>
  <c r="F46" i="52" s="1"/>
  <c r="I47" i="52"/>
  <c r="E17" i="59"/>
  <c r="E71" i="59" s="1"/>
  <c r="D18" i="59"/>
  <c r="H18" i="59"/>
  <c r="H17" i="59" s="1"/>
  <c r="H71" i="59" s="1"/>
  <c r="G46" i="59"/>
  <c r="G17" i="59" s="1"/>
  <c r="I22" i="59"/>
  <c r="I47" i="59"/>
  <c r="E46" i="59"/>
  <c r="F46" i="59" s="1"/>
  <c r="F18" i="53"/>
  <c r="D17" i="53"/>
  <c r="J46" i="53"/>
  <c r="G18" i="53"/>
  <c r="I32" i="53"/>
  <c r="E46" i="53"/>
  <c r="E17" i="53" s="1"/>
  <c r="E71" i="53" s="1"/>
  <c r="F18" i="54"/>
  <c r="D17" i="54"/>
  <c r="F46" i="54"/>
  <c r="I46" i="54"/>
  <c r="J46" i="54"/>
  <c r="F47" i="54"/>
  <c r="I47" i="54" s="1"/>
  <c r="G18" i="54"/>
  <c r="I32" i="54"/>
  <c r="D17" i="55"/>
  <c r="F18" i="55"/>
  <c r="G18" i="55"/>
  <c r="H18" i="55"/>
  <c r="H17" i="55" s="1"/>
  <c r="H71" i="55" s="1"/>
  <c r="I19" i="55"/>
  <c r="F32" i="55"/>
  <c r="I32" i="55" s="1"/>
  <c r="H32" i="58"/>
  <c r="J18" i="47" l="1"/>
  <c r="I18" i="47"/>
  <c r="G17" i="47"/>
  <c r="I46" i="47"/>
  <c r="J46" i="47"/>
  <c r="D71" i="47"/>
  <c r="F71" i="47" s="1"/>
  <c r="F17" i="47"/>
  <c r="I46" i="48"/>
  <c r="J46" i="48"/>
  <c r="E17" i="48"/>
  <c r="E71" i="48" s="1"/>
  <c r="F18" i="48"/>
  <c r="I18" i="48" s="1"/>
  <c r="D17" i="48"/>
  <c r="G17" i="48"/>
  <c r="J46" i="49"/>
  <c r="F46" i="49"/>
  <c r="I46" i="49" s="1"/>
  <c r="D71" i="49"/>
  <c r="F71" i="49" s="1"/>
  <c r="F17" i="49"/>
  <c r="J18" i="49"/>
  <c r="I18" i="49"/>
  <c r="G17" i="49"/>
  <c r="I46" i="50"/>
  <c r="J46" i="50"/>
  <c r="D71" i="50"/>
  <c r="E17" i="50"/>
  <c r="E71" i="50" s="1"/>
  <c r="J18" i="50"/>
  <c r="G17" i="50"/>
  <c r="I18" i="50"/>
  <c r="F18" i="52"/>
  <c r="I18" i="52" s="1"/>
  <c r="D17" i="52"/>
  <c r="J17" i="52"/>
  <c r="G71" i="52"/>
  <c r="I46" i="52"/>
  <c r="J46" i="52"/>
  <c r="J18" i="52"/>
  <c r="G71" i="59"/>
  <c r="J17" i="59"/>
  <c r="F18" i="59"/>
  <c r="I18" i="59" s="1"/>
  <c r="D17" i="59"/>
  <c r="I46" i="59"/>
  <c r="J46" i="59"/>
  <c r="J18" i="59"/>
  <c r="I18" i="53"/>
  <c r="G17" i="53"/>
  <c r="J18" i="53"/>
  <c r="F46" i="53"/>
  <c r="I46" i="53" s="1"/>
  <c r="D71" i="53"/>
  <c r="F71" i="53" s="1"/>
  <c r="F17" i="53"/>
  <c r="G17" i="54"/>
  <c r="J18" i="54"/>
  <c r="I18" i="54"/>
  <c r="D71" i="54"/>
  <c r="F71" i="54" s="1"/>
  <c r="F17" i="54"/>
  <c r="I18" i="55"/>
  <c r="G17" i="55"/>
  <c r="J18" i="55"/>
  <c r="D71" i="55"/>
  <c r="F71" i="55" s="1"/>
  <c r="F17" i="55"/>
  <c r="J70" i="46"/>
  <c r="F70" i="46"/>
  <c r="I70" i="46" s="1"/>
  <c r="J69" i="46"/>
  <c r="I69" i="46"/>
  <c r="F69" i="46"/>
  <c r="J68" i="46"/>
  <c r="F68" i="46"/>
  <c r="I68" i="46" s="1"/>
  <c r="J67" i="46"/>
  <c r="F67" i="46"/>
  <c r="I67" i="46" s="1"/>
  <c r="J66" i="46"/>
  <c r="H66" i="46"/>
  <c r="G66" i="46"/>
  <c r="I66" i="46" s="1"/>
  <c r="F66" i="46"/>
  <c r="E66" i="46"/>
  <c r="D66" i="46"/>
  <c r="J65" i="46"/>
  <c r="I65" i="46"/>
  <c r="F65" i="46"/>
  <c r="J64" i="46"/>
  <c r="F64" i="46"/>
  <c r="I64" i="46" s="1"/>
  <c r="J63" i="46"/>
  <c r="F63" i="46"/>
  <c r="I63" i="46" s="1"/>
  <c r="J62" i="46"/>
  <c r="F62" i="46"/>
  <c r="I62" i="46" s="1"/>
  <c r="J61" i="46"/>
  <c r="I61" i="46"/>
  <c r="F61" i="46"/>
  <c r="J60" i="46"/>
  <c r="F60" i="46"/>
  <c r="I60" i="46" s="1"/>
  <c r="J59" i="46"/>
  <c r="F59" i="46"/>
  <c r="I59" i="46" s="1"/>
  <c r="J58" i="46"/>
  <c r="H58" i="46"/>
  <c r="G58" i="46"/>
  <c r="I58" i="46" s="1"/>
  <c r="F58" i="46"/>
  <c r="E58" i="46"/>
  <c r="D58" i="46"/>
  <c r="J57" i="46"/>
  <c r="I57" i="46"/>
  <c r="F57" i="46"/>
  <c r="J56" i="46"/>
  <c r="F56" i="46"/>
  <c r="I56" i="46" s="1"/>
  <c r="J55" i="46"/>
  <c r="F55" i="46"/>
  <c r="I55" i="46" s="1"/>
  <c r="J54" i="46"/>
  <c r="H54" i="46"/>
  <c r="G54" i="46"/>
  <c r="I54" i="46" s="1"/>
  <c r="F54" i="46"/>
  <c r="E54" i="46"/>
  <c r="D54" i="46"/>
  <c r="J53" i="46"/>
  <c r="I53" i="46"/>
  <c r="F53" i="46"/>
  <c r="J52" i="46"/>
  <c r="F52" i="46"/>
  <c r="I52" i="46" s="1"/>
  <c r="J51" i="46"/>
  <c r="F51" i="46"/>
  <c r="I51" i="46" s="1"/>
  <c r="J50" i="46"/>
  <c r="F50" i="46"/>
  <c r="I50" i="46" s="1"/>
  <c r="J49" i="46"/>
  <c r="I49" i="46"/>
  <c r="F49" i="46"/>
  <c r="J48" i="46"/>
  <c r="F48" i="46"/>
  <c r="I48" i="46" s="1"/>
  <c r="H47" i="46"/>
  <c r="H46" i="46" s="1"/>
  <c r="G47" i="46"/>
  <c r="J47" i="46" s="1"/>
  <c r="E47" i="46"/>
  <c r="E46" i="46" s="1"/>
  <c r="D47" i="46"/>
  <c r="F47" i="46" s="1"/>
  <c r="J45" i="46"/>
  <c r="I45" i="46"/>
  <c r="F45" i="46"/>
  <c r="J44" i="46"/>
  <c r="F44" i="46"/>
  <c r="I44" i="46" s="1"/>
  <c r="J43" i="46"/>
  <c r="F43" i="46"/>
  <c r="I43" i="46" s="1"/>
  <c r="J42" i="46"/>
  <c r="H42" i="46"/>
  <c r="G42" i="46"/>
  <c r="I42" i="46" s="1"/>
  <c r="F42" i="46"/>
  <c r="E42" i="46"/>
  <c r="D42" i="46"/>
  <c r="J40" i="46"/>
  <c r="I40" i="46"/>
  <c r="F40" i="46"/>
  <c r="J39" i="46"/>
  <c r="F39" i="46"/>
  <c r="I39" i="46" s="1"/>
  <c r="J38" i="46"/>
  <c r="F38" i="46"/>
  <c r="I38" i="46" s="1"/>
  <c r="J37" i="46"/>
  <c r="F37" i="46"/>
  <c r="I37" i="46" s="1"/>
  <c r="J36" i="46"/>
  <c r="I36" i="46"/>
  <c r="F36" i="46"/>
  <c r="J35" i="46"/>
  <c r="F35" i="46"/>
  <c r="I35" i="46" s="1"/>
  <c r="J34" i="46"/>
  <c r="F34" i="46"/>
  <c r="I34" i="46" s="1"/>
  <c r="J33" i="46"/>
  <c r="F33" i="46"/>
  <c r="I33" i="46" s="1"/>
  <c r="H32" i="46"/>
  <c r="G32" i="46"/>
  <c r="J32" i="46" s="1"/>
  <c r="E32" i="46"/>
  <c r="F32" i="46" s="1"/>
  <c r="I32" i="46" s="1"/>
  <c r="D32" i="46"/>
  <c r="J31" i="46"/>
  <c r="F31" i="46"/>
  <c r="I31" i="46" s="1"/>
  <c r="J30" i="46"/>
  <c r="F30" i="46"/>
  <c r="I30" i="46" s="1"/>
  <c r="J29" i="46"/>
  <c r="F29" i="46"/>
  <c r="I29" i="46" s="1"/>
  <c r="J28" i="46"/>
  <c r="I28" i="46"/>
  <c r="F28" i="46"/>
  <c r="J27" i="46"/>
  <c r="F27" i="46"/>
  <c r="I27" i="46" s="1"/>
  <c r="J26" i="46"/>
  <c r="F26" i="46"/>
  <c r="I26" i="46" s="1"/>
  <c r="J25" i="46"/>
  <c r="F25" i="46"/>
  <c r="I25" i="46" s="1"/>
  <c r="J24" i="46"/>
  <c r="I24" i="46"/>
  <c r="F24" i="46"/>
  <c r="J23" i="46"/>
  <c r="F23" i="46"/>
  <c r="I23" i="46" s="1"/>
  <c r="H22" i="46"/>
  <c r="G22" i="46"/>
  <c r="J22" i="46" s="1"/>
  <c r="E22" i="46"/>
  <c r="D22" i="46"/>
  <c r="F22" i="46" s="1"/>
  <c r="J21" i="46"/>
  <c r="F21" i="46"/>
  <c r="I21" i="46" s="1"/>
  <c r="J20" i="46"/>
  <c r="I20" i="46"/>
  <c r="F20" i="46"/>
  <c r="H19" i="46"/>
  <c r="J19" i="46" s="1"/>
  <c r="G19" i="46"/>
  <c r="E19" i="46"/>
  <c r="E18" i="46" s="1"/>
  <c r="E17" i="46" s="1"/>
  <c r="E71" i="46" s="1"/>
  <c r="D19" i="46"/>
  <c r="F19" i="46" s="1"/>
  <c r="I19" i="46" s="1"/>
  <c r="G18" i="46"/>
  <c r="J70" i="37"/>
  <c r="F70" i="37"/>
  <c r="I70" i="37" s="1"/>
  <c r="J69" i="37"/>
  <c r="I69" i="37"/>
  <c r="F69" i="37"/>
  <c r="J68" i="37"/>
  <c r="F68" i="37"/>
  <c r="I68" i="37" s="1"/>
  <c r="J67" i="37"/>
  <c r="I67" i="37"/>
  <c r="F67" i="37"/>
  <c r="J66" i="37"/>
  <c r="H66" i="37"/>
  <c r="G66" i="37"/>
  <c r="I66" i="37" s="1"/>
  <c r="F66" i="37"/>
  <c r="E66" i="37"/>
  <c r="D66" i="37"/>
  <c r="J65" i="37"/>
  <c r="I65" i="37"/>
  <c r="F65" i="37"/>
  <c r="J64" i="37"/>
  <c r="F64" i="37"/>
  <c r="I64" i="37" s="1"/>
  <c r="J63" i="37"/>
  <c r="I63" i="37"/>
  <c r="F63" i="37"/>
  <c r="J62" i="37"/>
  <c r="F62" i="37"/>
  <c r="I62" i="37" s="1"/>
  <c r="J61" i="37"/>
  <c r="I61" i="37"/>
  <c r="F61" i="37"/>
  <c r="J60" i="37"/>
  <c r="F60" i="37"/>
  <c r="I60" i="37" s="1"/>
  <c r="J59" i="37"/>
  <c r="I59" i="37"/>
  <c r="F59" i="37"/>
  <c r="J58" i="37"/>
  <c r="H58" i="37"/>
  <c r="G58" i="37"/>
  <c r="I58" i="37" s="1"/>
  <c r="F58" i="37"/>
  <c r="E58" i="37"/>
  <c r="D58" i="37"/>
  <c r="J57" i="37"/>
  <c r="I57" i="37"/>
  <c r="F57" i="37"/>
  <c r="J56" i="37"/>
  <c r="F56" i="37"/>
  <c r="I56" i="37" s="1"/>
  <c r="J55" i="37"/>
  <c r="I55" i="37"/>
  <c r="F55" i="37"/>
  <c r="J54" i="37"/>
  <c r="H54" i="37"/>
  <c r="G54" i="37"/>
  <c r="I54" i="37" s="1"/>
  <c r="F54" i="37"/>
  <c r="E54" i="37"/>
  <c r="D54" i="37"/>
  <c r="J53" i="37"/>
  <c r="I53" i="37"/>
  <c r="F53" i="37"/>
  <c r="J52" i="37"/>
  <c r="F52" i="37"/>
  <c r="I52" i="37" s="1"/>
  <c r="J51" i="37"/>
  <c r="I51" i="37"/>
  <c r="F51" i="37"/>
  <c r="J50" i="37"/>
  <c r="F50" i="37"/>
  <c r="I50" i="37" s="1"/>
  <c r="J49" i="37"/>
  <c r="I49" i="37"/>
  <c r="F49" i="37"/>
  <c r="J48" i="37"/>
  <c r="F48" i="37"/>
  <c r="I48" i="37" s="1"/>
  <c r="H47" i="37"/>
  <c r="G47" i="37"/>
  <c r="J47" i="37" s="1"/>
  <c r="E47" i="37"/>
  <c r="E46" i="37" s="1"/>
  <c r="F46" i="37" s="1"/>
  <c r="D47" i="37"/>
  <c r="F47" i="37" s="1"/>
  <c r="H46" i="37"/>
  <c r="D46" i="37"/>
  <c r="J45" i="37"/>
  <c r="I45" i="37"/>
  <c r="F45" i="37"/>
  <c r="J44" i="37"/>
  <c r="F44" i="37"/>
  <c r="I44" i="37" s="1"/>
  <c r="J43" i="37"/>
  <c r="I43" i="37"/>
  <c r="F43" i="37"/>
  <c r="J42" i="37"/>
  <c r="H42" i="37"/>
  <c r="G42" i="37"/>
  <c r="I42" i="37" s="1"/>
  <c r="F42" i="37"/>
  <c r="E42" i="37"/>
  <c r="D42" i="37"/>
  <c r="J40" i="37"/>
  <c r="I40" i="37"/>
  <c r="F40" i="37"/>
  <c r="J39" i="37"/>
  <c r="F39" i="37"/>
  <c r="I39" i="37" s="1"/>
  <c r="J38" i="37"/>
  <c r="I38" i="37"/>
  <c r="F38" i="37"/>
  <c r="J37" i="37"/>
  <c r="F37" i="37"/>
  <c r="I37" i="37" s="1"/>
  <c r="J36" i="37"/>
  <c r="I36" i="37"/>
  <c r="F36" i="37"/>
  <c r="J35" i="37"/>
  <c r="F35" i="37"/>
  <c r="I35" i="37" s="1"/>
  <c r="J34" i="37"/>
  <c r="I34" i="37"/>
  <c r="F34" i="37"/>
  <c r="J33" i="37"/>
  <c r="F33" i="37"/>
  <c r="I33" i="37" s="1"/>
  <c r="H32" i="37"/>
  <c r="G32" i="37"/>
  <c r="J32" i="37" s="1"/>
  <c r="E32" i="37"/>
  <c r="E18" i="37" s="1"/>
  <c r="E17" i="37" s="1"/>
  <c r="E71" i="37" s="1"/>
  <c r="D32" i="37"/>
  <c r="J31" i="37"/>
  <c r="F31" i="37"/>
  <c r="I31" i="37" s="1"/>
  <c r="J30" i="37"/>
  <c r="I30" i="37"/>
  <c r="F30" i="37"/>
  <c r="J29" i="37"/>
  <c r="F29" i="37"/>
  <c r="I29" i="37" s="1"/>
  <c r="J28" i="37"/>
  <c r="I28" i="37"/>
  <c r="F28" i="37"/>
  <c r="J27" i="37"/>
  <c r="F27" i="37"/>
  <c r="I27" i="37" s="1"/>
  <c r="J26" i="37"/>
  <c r="I26" i="37"/>
  <c r="F26" i="37"/>
  <c r="J25" i="37"/>
  <c r="F25" i="37"/>
  <c r="I25" i="37" s="1"/>
  <c r="J24" i="37"/>
  <c r="I24" i="37"/>
  <c r="F24" i="37"/>
  <c r="J23" i="37"/>
  <c r="F23" i="37"/>
  <c r="I23" i="37" s="1"/>
  <c r="H22" i="37"/>
  <c r="G22" i="37"/>
  <c r="J22" i="37" s="1"/>
  <c r="E22" i="37"/>
  <c r="D22" i="37"/>
  <c r="F22" i="37" s="1"/>
  <c r="J21" i="37"/>
  <c r="F21" i="37"/>
  <c r="I21" i="37" s="1"/>
  <c r="J20" i="37"/>
  <c r="I20" i="37"/>
  <c r="F20" i="37"/>
  <c r="H19" i="37"/>
  <c r="J19" i="37" s="1"/>
  <c r="G19" i="37"/>
  <c r="E19" i="37"/>
  <c r="D19" i="37"/>
  <c r="F19" i="37" s="1"/>
  <c r="I19" i="37" s="1"/>
  <c r="G18" i="37"/>
  <c r="J70" i="41"/>
  <c r="F70" i="41"/>
  <c r="I70" i="41" s="1"/>
  <c r="J69" i="41"/>
  <c r="I69" i="41"/>
  <c r="F69" i="41"/>
  <c r="J68" i="41"/>
  <c r="F68" i="41"/>
  <c r="I68" i="41" s="1"/>
  <c r="J67" i="41"/>
  <c r="I67" i="41"/>
  <c r="F67" i="41"/>
  <c r="H66" i="41"/>
  <c r="J66" i="41" s="1"/>
  <c r="G66" i="41"/>
  <c r="E66" i="41"/>
  <c r="D66" i="41"/>
  <c r="F66" i="41" s="1"/>
  <c r="I66" i="41" s="1"/>
  <c r="J65" i="41"/>
  <c r="I65" i="41"/>
  <c r="F65" i="41"/>
  <c r="J64" i="41"/>
  <c r="F64" i="41"/>
  <c r="I64" i="41" s="1"/>
  <c r="J63" i="41"/>
  <c r="I63" i="41"/>
  <c r="F63" i="41"/>
  <c r="J62" i="41"/>
  <c r="F62" i="41"/>
  <c r="I62" i="41" s="1"/>
  <c r="J61" i="41"/>
  <c r="I61" i="41"/>
  <c r="F61" i="41"/>
  <c r="J60" i="41"/>
  <c r="F60" i="41"/>
  <c r="I60" i="41" s="1"/>
  <c r="J59" i="41"/>
  <c r="I59" i="41"/>
  <c r="F59" i="41"/>
  <c r="H58" i="41"/>
  <c r="J58" i="41" s="1"/>
  <c r="G58" i="41"/>
  <c r="E58" i="41"/>
  <c r="D58" i="41"/>
  <c r="F58" i="41" s="1"/>
  <c r="I58" i="41" s="1"/>
  <c r="J57" i="41"/>
  <c r="I57" i="41"/>
  <c r="F57" i="41"/>
  <c r="J56" i="41"/>
  <c r="F56" i="41"/>
  <c r="I56" i="41" s="1"/>
  <c r="J55" i="41"/>
  <c r="I55" i="41"/>
  <c r="F55" i="41"/>
  <c r="H54" i="41"/>
  <c r="J54" i="41" s="1"/>
  <c r="G54" i="41"/>
  <c r="E54" i="41"/>
  <c r="D54" i="41"/>
  <c r="F54" i="41" s="1"/>
  <c r="I54" i="41" s="1"/>
  <c r="J53" i="41"/>
  <c r="I53" i="41"/>
  <c r="F53" i="41"/>
  <c r="J52" i="41"/>
  <c r="F52" i="41"/>
  <c r="I52" i="41" s="1"/>
  <c r="J51" i="41"/>
  <c r="I51" i="41"/>
  <c r="F51" i="41"/>
  <c r="J50" i="41"/>
  <c r="F50" i="41"/>
  <c r="I50" i="41" s="1"/>
  <c r="J49" i="41"/>
  <c r="I49" i="41"/>
  <c r="F49" i="41"/>
  <c r="J48" i="41"/>
  <c r="F48" i="41"/>
  <c r="I48" i="41" s="1"/>
  <c r="H47" i="41"/>
  <c r="G47" i="41"/>
  <c r="J47" i="41" s="1"/>
  <c r="E47" i="41"/>
  <c r="F47" i="41" s="1"/>
  <c r="I47" i="41" s="1"/>
  <c r="D47" i="41"/>
  <c r="H46" i="41"/>
  <c r="D46" i="41"/>
  <c r="J45" i="41"/>
  <c r="I45" i="41"/>
  <c r="F45" i="41"/>
  <c r="J44" i="41"/>
  <c r="F44" i="41"/>
  <c r="I44" i="41" s="1"/>
  <c r="J43" i="41"/>
  <c r="I43" i="41"/>
  <c r="F43" i="41"/>
  <c r="H42" i="41"/>
  <c r="J42" i="41" s="1"/>
  <c r="G42" i="41"/>
  <c r="E42" i="41"/>
  <c r="D42" i="41"/>
  <c r="F42" i="41" s="1"/>
  <c r="I42" i="41" s="1"/>
  <c r="J40" i="41"/>
  <c r="I40" i="41"/>
  <c r="F40" i="41"/>
  <c r="J39" i="41"/>
  <c r="F39" i="41"/>
  <c r="I39" i="41" s="1"/>
  <c r="J38" i="41"/>
  <c r="I38" i="41"/>
  <c r="F38" i="41"/>
  <c r="J37" i="41"/>
  <c r="F37" i="41"/>
  <c r="I37" i="41" s="1"/>
  <c r="J36" i="41"/>
  <c r="I36" i="41"/>
  <c r="F36" i="41"/>
  <c r="J35" i="41"/>
  <c r="F35" i="41"/>
  <c r="I35" i="41" s="1"/>
  <c r="J34" i="41"/>
  <c r="I34" i="41"/>
  <c r="F34" i="41"/>
  <c r="J33" i="41"/>
  <c r="F33" i="41"/>
  <c r="I33" i="41" s="1"/>
  <c r="H32" i="41"/>
  <c r="G32" i="41"/>
  <c r="J32" i="41" s="1"/>
  <c r="E32" i="41"/>
  <c r="D32" i="41"/>
  <c r="F32" i="41" s="1"/>
  <c r="J31" i="41"/>
  <c r="F31" i="41"/>
  <c r="I31" i="41" s="1"/>
  <c r="J30" i="41"/>
  <c r="I30" i="41"/>
  <c r="F30" i="41"/>
  <c r="J29" i="41"/>
  <c r="F29" i="41"/>
  <c r="I29" i="41" s="1"/>
  <c r="J28" i="41"/>
  <c r="I28" i="41"/>
  <c r="F28" i="41"/>
  <c r="J27" i="41"/>
  <c r="F27" i="41"/>
  <c r="I27" i="41" s="1"/>
  <c r="J26" i="41"/>
  <c r="I26" i="41"/>
  <c r="F26" i="41"/>
  <c r="J25" i="41"/>
  <c r="F25" i="41"/>
  <c r="I25" i="41" s="1"/>
  <c r="J24" i="41"/>
  <c r="I24" i="41"/>
  <c r="F24" i="41"/>
  <c r="J23" i="41"/>
  <c r="F23" i="41"/>
  <c r="I23" i="41" s="1"/>
  <c r="H22" i="41"/>
  <c r="G22" i="41"/>
  <c r="J22" i="41" s="1"/>
  <c r="E22" i="41"/>
  <c r="F22" i="41" s="1"/>
  <c r="I22" i="41" s="1"/>
  <c r="D22" i="41"/>
  <c r="J21" i="41"/>
  <c r="F21" i="41"/>
  <c r="I21" i="41" s="1"/>
  <c r="J20" i="41"/>
  <c r="I20" i="41"/>
  <c r="F20" i="41"/>
  <c r="J19" i="41"/>
  <c r="H19" i="41"/>
  <c r="H18" i="41" s="1"/>
  <c r="H17" i="41" s="1"/>
  <c r="H71" i="41" s="1"/>
  <c r="G19" i="41"/>
  <c r="I19" i="41" s="1"/>
  <c r="F19" i="41"/>
  <c r="E19" i="41"/>
  <c r="D19" i="41"/>
  <c r="D18" i="41" s="1"/>
  <c r="E18" i="41"/>
  <c r="J70" i="36"/>
  <c r="F70" i="36"/>
  <c r="I70" i="36" s="1"/>
  <c r="J69" i="36"/>
  <c r="F69" i="36"/>
  <c r="I69" i="36" s="1"/>
  <c r="J68" i="36"/>
  <c r="F68" i="36"/>
  <c r="I68" i="36" s="1"/>
  <c r="J67" i="36"/>
  <c r="I67" i="36"/>
  <c r="F67" i="36"/>
  <c r="H66" i="36"/>
  <c r="J66" i="36" s="1"/>
  <c r="G66" i="36"/>
  <c r="E66" i="36"/>
  <c r="D66" i="36"/>
  <c r="F66" i="36" s="1"/>
  <c r="I66" i="36" s="1"/>
  <c r="J65" i="36"/>
  <c r="F65" i="36"/>
  <c r="I65" i="36" s="1"/>
  <c r="J64" i="36"/>
  <c r="F64" i="36"/>
  <c r="I64" i="36" s="1"/>
  <c r="J63" i="36"/>
  <c r="I63" i="36"/>
  <c r="F63" i="36"/>
  <c r="J62" i="36"/>
  <c r="F62" i="36"/>
  <c r="I62" i="36" s="1"/>
  <c r="J61" i="36"/>
  <c r="F61" i="36"/>
  <c r="I61" i="36" s="1"/>
  <c r="J60" i="36"/>
  <c r="F60" i="36"/>
  <c r="I60" i="36" s="1"/>
  <c r="J59" i="36"/>
  <c r="I59" i="36"/>
  <c r="F59" i="36"/>
  <c r="H58" i="36"/>
  <c r="J58" i="36" s="1"/>
  <c r="G58" i="36"/>
  <c r="E58" i="36"/>
  <c r="D58" i="36"/>
  <c r="F58" i="36" s="1"/>
  <c r="I58" i="36" s="1"/>
  <c r="J57" i="36"/>
  <c r="F57" i="36"/>
  <c r="I57" i="36" s="1"/>
  <c r="J56" i="36"/>
  <c r="F56" i="36"/>
  <c r="I56" i="36" s="1"/>
  <c r="J55" i="36"/>
  <c r="I55" i="36"/>
  <c r="F55" i="36"/>
  <c r="H54" i="36"/>
  <c r="J54" i="36" s="1"/>
  <c r="G54" i="36"/>
  <c r="E54" i="36"/>
  <c r="D54" i="36"/>
  <c r="F54" i="36" s="1"/>
  <c r="I54" i="36" s="1"/>
  <c r="J53" i="36"/>
  <c r="F53" i="36"/>
  <c r="I53" i="36" s="1"/>
  <c r="J52" i="36"/>
  <c r="F52" i="36"/>
  <c r="I52" i="36" s="1"/>
  <c r="J51" i="36"/>
  <c r="I51" i="36"/>
  <c r="F51" i="36"/>
  <c r="J50" i="36"/>
  <c r="F50" i="36"/>
  <c r="I50" i="36" s="1"/>
  <c r="J49" i="36"/>
  <c r="F49" i="36"/>
  <c r="I49" i="36" s="1"/>
  <c r="J48" i="36"/>
  <c r="F48" i="36"/>
  <c r="I48" i="36" s="1"/>
  <c r="J47" i="36"/>
  <c r="H47" i="36"/>
  <c r="G47" i="36"/>
  <c r="G46" i="36" s="1"/>
  <c r="E47" i="36"/>
  <c r="F47" i="36" s="1"/>
  <c r="I47" i="36" s="1"/>
  <c r="D47" i="36"/>
  <c r="H46" i="36"/>
  <c r="D46" i="36"/>
  <c r="J45" i="36"/>
  <c r="F45" i="36"/>
  <c r="I45" i="36" s="1"/>
  <c r="J44" i="36"/>
  <c r="F44" i="36"/>
  <c r="I44" i="36" s="1"/>
  <c r="J43" i="36"/>
  <c r="I43" i="36"/>
  <c r="F43" i="36"/>
  <c r="H42" i="36"/>
  <c r="J42" i="36" s="1"/>
  <c r="G42" i="36"/>
  <c r="E42" i="36"/>
  <c r="D42" i="36"/>
  <c r="F42" i="36" s="1"/>
  <c r="I42" i="36" s="1"/>
  <c r="J40" i="36"/>
  <c r="F40" i="36"/>
  <c r="I40" i="36" s="1"/>
  <c r="J39" i="36"/>
  <c r="F39" i="36"/>
  <c r="I39" i="36" s="1"/>
  <c r="J38" i="36"/>
  <c r="I38" i="36"/>
  <c r="F38" i="36"/>
  <c r="J37" i="36"/>
  <c r="F37" i="36"/>
  <c r="I37" i="36" s="1"/>
  <c r="J36" i="36"/>
  <c r="F36" i="36"/>
  <c r="I36" i="36" s="1"/>
  <c r="J35" i="36"/>
  <c r="F35" i="36"/>
  <c r="I35" i="36" s="1"/>
  <c r="J34" i="36"/>
  <c r="I34" i="36"/>
  <c r="F34" i="36"/>
  <c r="J33" i="36"/>
  <c r="F33" i="36"/>
  <c r="I33" i="36" s="1"/>
  <c r="H32" i="36"/>
  <c r="G32" i="36"/>
  <c r="J32" i="36" s="1"/>
  <c r="E32" i="36"/>
  <c r="D32" i="36"/>
  <c r="F32" i="36" s="1"/>
  <c r="J31" i="36"/>
  <c r="F31" i="36"/>
  <c r="I31" i="36" s="1"/>
  <c r="J30" i="36"/>
  <c r="I30" i="36"/>
  <c r="F30" i="36"/>
  <c r="J29" i="36"/>
  <c r="F29" i="36"/>
  <c r="I29" i="36" s="1"/>
  <c r="J28" i="36"/>
  <c r="F28" i="36"/>
  <c r="I28" i="36" s="1"/>
  <c r="J27" i="36"/>
  <c r="F27" i="36"/>
  <c r="I27" i="36" s="1"/>
  <c r="J26" i="36"/>
  <c r="I26" i="36"/>
  <c r="F26" i="36"/>
  <c r="J25" i="36"/>
  <c r="F25" i="36"/>
  <c r="I25" i="36" s="1"/>
  <c r="J24" i="36"/>
  <c r="F24" i="36"/>
  <c r="I24" i="36" s="1"/>
  <c r="J23" i="36"/>
  <c r="F23" i="36"/>
  <c r="I23" i="36" s="1"/>
  <c r="J22" i="36"/>
  <c r="H22" i="36"/>
  <c r="G22" i="36"/>
  <c r="E22" i="36"/>
  <c r="F22" i="36" s="1"/>
  <c r="I22" i="36" s="1"/>
  <c r="D22" i="36"/>
  <c r="J21" i="36"/>
  <c r="F21" i="36"/>
  <c r="I21" i="36" s="1"/>
  <c r="J20" i="36"/>
  <c r="F20" i="36"/>
  <c r="I20" i="36" s="1"/>
  <c r="J19" i="36"/>
  <c r="H19" i="36"/>
  <c r="H18" i="36" s="1"/>
  <c r="H17" i="36" s="1"/>
  <c r="H71" i="36" s="1"/>
  <c r="G19" i="36"/>
  <c r="I19" i="36" s="1"/>
  <c r="F19" i="36"/>
  <c r="E19" i="36"/>
  <c r="D19" i="36"/>
  <c r="D18" i="36" s="1"/>
  <c r="E18" i="36"/>
  <c r="J70" i="35"/>
  <c r="I70" i="35"/>
  <c r="F70" i="35"/>
  <c r="J69" i="35"/>
  <c r="I69" i="35"/>
  <c r="F69" i="35"/>
  <c r="J68" i="35"/>
  <c r="F68" i="35"/>
  <c r="I68" i="35" s="1"/>
  <c r="J67" i="35"/>
  <c r="F67" i="35"/>
  <c r="I67" i="35" s="1"/>
  <c r="J66" i="35"/>
  <c r="H66" i="35"/>
  <c r="G66" i="35"/>
  <c r="F66" i="35"/>
  <c r="I66" i="35" s="1"/>
  <c r="E66" i="35"/>
  <c r="D66" i="35"/>
  <c r="J65" i="35"/>
  <c r="I65" i="35"/>
  <c r="F65" i="35"/>
  <c r="J64" i="35"/>
  <c r="F64" i="35"/>
  <c r="I64" i="35" s="1"/>
  <c r="J63" i="35"/>
  <c r="F63" i="35"/>
  <c r="I63" i="35" s="1"/>
  <c r="J62" i="35"/>
  <c r="I62" i="35"/>
  <c r="F62" i="35"/>
  <c r="J61" i="35"/>
  <c r="I61" i="35"/>
  <c r="F61" i="35"/>
  <c r="J60" i="35"/>
  <c r="F60" i="35"/>
  <c r="I60" i="35" s="1"/>
  <c r="J59" i="35"/>
  <c r="F59" i="35"/>
  <c r="I59" i="35" s="1"/>
  <c r="J58" i="35"/>
  <c r="H58" i="35"/>
  <c r="G58" i="35"/>
  <c r="F58" i="35"/>
  <c r="I58" i="35" s="1"/>
  <c r="E58" i="35"/>
  <c r="D58" i="35"/>
  <c r="J57" i="35"/>
  <c r="I57" i="35"/>
  <c r="F57" i="35"/>
  <c r="J56" i="35"/>
  <c r="F56" i="35"/>
  <c r="I56" i="35" s="1"/>
  <c r="J55" i="35"/>
  <c r="F55" i="35"/>
  <c r="I55" i="35" s="1"/>
  <c r="J54" i="35"/>
  <c r="H54" i="35"/>
  <c r="G54" i="35"/>
  <c r="F54" i="35"/>
  <c r="I54" i="35" s="1"/>
  <c r="E54" i="35"/>
  <c r="D54" i="35"/>
  <c r="J53" i="35"/>
  <c r="I53" i="35"/>
  <c r="F53" i="35"/>
  <c r="J52" i="35"/>
  <c r="F52" i="35"/>
  <c r="I52" i="35" s="1"/>
  <c r="J51" i="35"/>
  <c r="F51" i="35"/>
  <c r="I51" i="35" s="1"/>
  <c r="J50" i="35"/>
  <c r="I50" i="35"/>
  <c r="F50" i="35"/>
  <c r="J49" i="35"/>
  <c r="I49" i="35"/>
  <c r="F49" i="35"/>
  <c r="J48" i="35"/>
  <c r="F48" i="35"/>
  <c r="I48" i="35" s="1"/>
  <c r="H47" i="35"/>
  <c r="G47" i="35"/>
  <c r="J47" i="35" s="1"/>
  <c r="F47" i="35"/>
  <c r="E47" i="35"/>
  <c r="D47" i="35"/>
  <c r="H46" i="35"/>
  <c r="F46" i="35"/>
  <c r="E46" i="35"/>
  <c r="D46" i="35"/>
  <c r="J45" i="35"/>
  <c r="I45" i="35"/>
  <c r="F45" i="35"/>
  <c r="J44" i="35"/>
  <c r="F44" i="35"/>
  <c r="I44" i="35" s="1"/>
  <c r="J43" i="35"/>
  <c r="I43" i="35"/>
  <c r="F43" i="35"/>
  <c r="J42" i="35"/>
  <c r="H42" i="35"/>
  <c r="G42" i="35"/>
  <c r="F42" i="35"/>
  <c r="I42" i="35" s="1"/>
  <c r="E42" i="35"/>
  <c r="D42" i="35"/>
  <c r="J40" i="35"/>
  <c r="I40" i="35"/>
  <c r="F40" i="35"/>
  <c r="J39" i="35"/>
  <c r="F39" i="35"/>
  <c r="I39" i="35" s="1"/>
  <c r="J38" i="35"/>
  <c r="I38" i="35"/>
  <c r="F38" i="35"/>
  <c r="J37" i="35"/>
  <c r="I37" i="35"/>
  <c r="F37" i="35"/>
  <c r="J36" i="35"/>
  <c r="I36" i="35"/>
  <c r="F36" i="35"/>
  <c r="J35" i="35"/>
  <c r="F35" i="35"/>
  <c r="I35" i="35" s="1"/>
  <c r="J34" i="35"/>
  <c r="I34" i="35"/>
  <c r="F34" i="35"/>
  <c r="J33" i="35"/>
  <c r="I33" i="35"/>
  <c r="F33" i="35"/>
  <c r="H32" i="35"/>
  <c r="G32" i="35"/>
  <c r="J32" i="35" s="1"/>
  <c r="E32" i="35"/>
  <c r="E18" i="35" s="1"/>
  <c r="E17" i="35" s="1"/>
  <c r="E71" i="35" s="1"/>
  <c r="D32" i="35"/>
  <c r="F32" i="35" s="1"/>
  <c r="I32" i="35" s="1"/>
  <c r="J31" i="35"/>
  <c r="F31" i="35"/>
  <c r="I31" i="35" s="1"/>
  <c r="J30" i="35"/>
  <c r="I30" i="35"/>
  <c r="F30" i="35"/>
  <c r="J29" i="35"/>
  <c r="I29" i="35"/>
  <c r="F29" i="35"/>
  <c r="J28" i="35"/>
  <c r="I28" i="35"/>
  <c r="F28" i="35"/>
  <c r="J27" i="35"/>
  <c r="F27" i="35"/>
  <c r="I27" i="35" s="1"/>
  <c r="J26" i="35"/>
  <c r="I26" i="35"/>
  <c r="F26" i="35"/>
  <c r="J25" i="35"/>
  <c r="I25" i="35"/>
  <c r="F25" i="35"/>
  <c r="J24" i="35"/>
  <c r="I24" i="35"/>
  <c r="F24" i="35"/>
  <c r="J23" i="35"/>
  <c r="F23" i="35"/>
  <c r="I23" i="35" s="1"/>
  <c r="H22" i="35"/>
  <c r="G22" i="35"/>
  <c r="J22" i="35" s="1"/>
  <c r="F22" i="35"/>
  <c r="E22" i="35"/>
  <c r="D22" i="35"/>
  <c r="J21" i="35"/>
  <c r="I21" i="35"/>
  <c r="F21" i="35"/>
  <c r="J20" i="35"/>
  <c r="I20" i="35"/>
  <c r="F20" i="35"/>
  <c r="H19" i="35"/>
  <c r="H18" i="35" s="1"/>
  <c r="H17" i="35" s="1"/>
  <c r="H71" i="35" s="1"/>
  <c r="G19" i="35"/>
  <c r="J19" i="35" s="1"/>
  <c r="E19" i="35"/>
  <c r="D19" i="35"/>
  <c r="F19" i="35" s="1"/>
  <c r="G18" i="35"/>
  <c r="J18" i="35" s="1"/>
  <c r="I17" i="47" l="1"/>
  <c r="G71" i="47"/>
  <c r="J17" i="47"/>
  <c r="G71" i="48"/>
  <c r="J17" i="48"/>
  <c r="D71" i="48"/>
  <c r="F71" i="48" s="1"/>
  <c r="F17" i="48"/>
  <c r="I17" i="48" s="1"/>
  <c r="I17" i="49"/>
  <c r="G71" i="49"/>
  <c r="J17" i="49"/>
  <c r="F17" i="50"/>
  <c r="I17" i="50"/>
  <c r="G71" i="50"/>
  <c r="J17" i="50"/>
  <c r="F71" i="50"/>
  <c r="D71" i="52"/>
  <c r="F71" i="52" s="1"/>
  <c r="F17" i="52"/>
  <c r="I17" i="52" s="1"/>
  <c r="J71" i="52"/>
  <c r="I71" i="52"/>
  <c r="J71" i="59"/>
  <c r="D71" i="59"/>
  <c r="F71" i="59" s="1"/>
  <c r="I71" i="59" s="1"/>
  <c r="F17" i="59"/>
  <c r="I17" i="59" s="1"/>
  <c r="G71" i="53"/>
  <c r="J17" i="53"/>
  <c r="I17" i="53"/>
  <c r="G71" i="54"/>
  <c r="J17" i="54"/>
  <c r="I17" i="54"/>
  <c r="G71" i="55"/>
  <c r="J17" i="55"/>
  <c r="I17" i="55"/>
  <c r="D18" i="46"/>
  <c r="H18" i="46"/>
  <c r="H17" i="46" s="1"/>
  <c r="H71" i="46" s="1"/>
  <c r="G46" i="46"/>
  <c r="G17" i="46" s="1"/>
  <c r="I22" i="46"/>
  <c r="D46" i="46"/>
  <c r="F46" i="46" s="1"/>
  <c r="I47" i="46"/>
  <c r="J18" i="37"/>
  <c r="D18" i="37"/>
  <c r="H18" i="37"/>
  <c r="H17" i="37" s="1"/>
  <c r="H71" i="37" s="1"/>
  <c r="F32" i="37"/>
  <c r="I32" i="37" s="1"/>
  <c r="G46" i="37"/>
  <c r="I22" i="37"/>
  <c r="I47" i="37"/>
  <c r="F18" i="41"/>
  <c r="D17" i="41"/>
  <c r="G18" i="41"/>
  <c r="I32" i="41"/>
  <c r="G46" i="41"/>
  <c r="E46" i="41"/>
  <c r="F46" i="41" s="1"/>
  <c r="E17" i="36"/>
  <c r="E71" i="36" s="1"/>
  <c r="F18" i="36"/>
  <c r="D17" i="36"/>
  <c r="F46" i="36"/>
  <c r="J46" i="36"/>
  <c r="I46" i="36"/>
  <c r="E46" i="36"/>
  <c r="G18" i="36"/>
  <c r="I32" i="36"/>
  <c r="G17" i="35"/>
  <c r="D18" i="35"/>
  <c r="I19" i="35"/>
  <c r="G46" i="35"/>
  <c r="I22" i="35"/>
  <c r="I47" i="35"/>
  <c r="J71" i="47" l="1"/>
  <c r="I71" i="47"/>
  <c r="J71" i="48"/>
  <c r="I71" i="48"/>
  <c r="J71" i="49"/>
  <c r="I71" i="49"/>
  <c r="J71" i="50"/>
  <c r="I71" i="50"/>
  <c r="J71" i="53"/>
  <c r="I71" i="53"/>
  <c r="J71" i="54"/>
  <c r="I71" i="54"/>
  <c r="I71" i="55"/>
  <c r="J71" i="55"/>
  <c r="G71" i="46"/>
  <c r="J17" i="46"/>
  <c r="F18" i="46"/>
  <c r="I18" i="46" s="1"/>
  <c r="D17" i="46"/>
  <c r="I46" i="46"/>
  <c r="J46" i="46"/>
  <c r="J18" i="46"/>
  <c r="F18" i="37"/>
  <c r="I18" i="37" s="1"/>
  <c r="D17" i="37"/>
  <c r="I46" i="37"/>
  <c r="J46" i="37"/>
  <c r="G17" i="37"/>
  <c r="D71" i="41"/>
  <c r="J18" i="41"/>
  <c r="G17" i="41"/>
  <c r="I18" i="41"/>
  <c r="E17" i="41"/>
  <c r="E71" i="41" s="1"/>
  <c r="I46" i="41"/>
  <c r="J46" i="41"/>
  <c r="I18" i="36"/>
  <c r="G17" i="36"/>
  <c r="J18" i="36"/>
  <c r="D71" i="36"/>
  <c r="F71" i="36" s="1"/>
  <c r="F17" i="36"/>
  <c r="F18" i="35"/>
  <c r="I18" i="35" s="1"/>
  <c r="D17" i="35"/>
  <c r="G71" i="35"/>
  <c r="J17" i="35"/>
  <c r="I46" i="35"/>
  <c r="J46" i="35"/>
  <c r="J71" i="46" l="1"/>
  <c r="D71" i="46"/>
  <c r="F71" i="46" s="1"/>
  <c r="I71" i="46" s="1"/>
  <c r="F17" i="46"/>
  <c r="I17" i="46" s="1"/>
  <c r="F17" i="37"/>
  <c r="I17" i="37" s="1"/>
  <c r="D71" i="37"/>
  <c r="F71" i="37" s="1"/>
  <c r="J17" i="37"/>
  <c r="G71" i="37"/>
  <c r="F17" i="41"/>
  <c r="I17" i="41" s="1"/>
  <c r="F71" i="41"/>
  <c r="G71" i="41"/>
  <c r="J17" i="41"/>
  <c r="I17" i="36"/>
  <c r="G71" i="36"/>
  <c r="J17" i="36"/>
  <c r="J71" i="35"/>
  <c r="F17" i="35"/>
  <c r="I17" i="35" s="1"/>
  <c r="D71" i="35"/>
  <c r="F71" i="35" s="1"/>
  <c r="I71" i="35" s="1"/>
  <c r="J71" i="37" l="1"/>
  <c r="I71" i="37"/>
  <c r="J71" i="41"/>
  <c r="I71" i="41"/>
  <c r="J71" i="36"/>
  <c r="I71" i="36"/>
  <c r="J70" i="34" l="1"/>
  <c r="I70" i="34"/>
  <c r="F70" i="34"/>
  <c r="J69" i="34"/>
  <c r="F69" i="34"/>
  <c r="I69" i="34" s="1"/>
  <c r="J68" i="34"/>
  <c r="F68" i="34"/>
  <c r="I68" i="34" s="1"/>
  <c r="J67" i="34"/>
  <c r="I67" i="34"/>
  <c r="F67" i="34"/>
  <c r="H66" i="34"/>
  <c r="J66" i="34" s="1"/>
  <c r="G66" i="34"/>
  <c r="E66" i="34"/>
  <c r="D66" i="34"/>
  <c r="F66" i="34" s="1"/>
  <c r="I66" i="34" s="1"/>
  <c r="J65" i="34"/>
  <c r="F65" i="34"/>
  <c r="I65" i="34" s="1"/>
  <c r="J64" i="34"/>
  <c r="F64" i="34"/>
  <c r="I64" i="34" s="1"/>
  <c r="J63" i="34"/>
  <c r="I63" i="34"/>
  <c r="F63" i="34"/>
  <c r="J62" i="34"/>
  <c r="I62" i="34"/>
  <c r="F62" i="34"/>
  <c r="J61" i="34"/>
  <c r="F61" i="34"/>
  <c r="I61" i="34" s="1"/>
  <c r="J60" i="34"/>
  <c r="F60" i="34"/>
  <c r="I60" i="34" s="1"/>
  <c r="J59" i="34"/>
  <c r="I59" i="34"/>
  <c r="F59" i="34"/>
  <c r="H58" i="34"/>
  <c r="J58" i="34" s="1"/>
  <c r="G58" i="34"/>
  <c r="E58" i="34"/>
  <c r="D58" i="34"/>
  <c r="F58" i="34" s="1"/>
  <c r="I58" i="34" s="1"/>
  <c r="J57" i="34"/>
  <c r="F57" i="34"/>
  <c r="I57" i="34" s="1"/>
  <c r="J56" i="34"/>
  <c r="F56" i="34"/>
  <c r="I56" i="34" s="1"/>
  <c r="J55" i="34"/>
  <c r="I55" i="34"/>
  <c r="F55" i="34"/>
  <c r="H54" i="34"/>
  <c r="J54" i="34" s="1"/>
  <c r="G54" i="34"/>
  <c r="E54" i="34"/>
  <c r="D54" i="34"/>
  <c r="F54" i="34" s="1"/>
  <c r="I54" i="34" s="1"/>
  <c r="J53" i="34"/>
  <c r="F53" i="34"/>
  <c r="I53" i="34" s="1"/>
  <c r="J52" i="34"/>
  <c r="F52" i="34"/>
  <c r="I52" i="34" s="1"/>
  <c r="J51" i="34"/>
  <c r="I51" i="34"/>
  <c r="F51" i="34"/>
  <c r="J50" i="34"/>
  <c r="F50" i="34"/>
  <c r="I50" i="34" s="1"/>
  <c r="J49" i="34"/>
  <c r="F49" i="34"/>
  <c r="I49" i="34" s="1"/>
  <c r="J48" i="34"/>
  <c r="F48" i="34"/>
  <c r="I48" i="34" s="1"/>
  <c r="J47" i="34"/>
  <c r="H47" i="34"/>
  <c r="G47" i="34"/>
  <c r="G46" i="34" s="1"/>
  <c r="F47" i="34"/>
  <c r="I47" i="34" s="1"/>
  <c r="E47" i="34"/>
  <c r="D47" i="34"/>
  <c r="H46" i="34"/>
  <c r="E46" i="34"/>
  <c r="D46" i="34"/>
  <c r="F46" i="34" s="1"/>
  <c r="J45" i="34"/>
  <c r="F45" i="34"/>
  <c r="I45" i="34" s="1"/>
  <c r="J44" i="34"/>
  <c r="F44" i="34"/>
  <c r="I44" i="34" s="1"/>
  <c r="J43" i="34"/>
  <c r="I43" i="34"/>
  <c r="F43" i="34"/>
  <c r="H42" i="34"/>
  <c r="J42" i="34" s="1"/>
  <c r="G42" i="34"/>
  <c r="E42" i="34"/>
  <c r="D42" i="34"/>
  <c r="F42" i="34" s="1"/>
  <c r="I42" i="34" s="1"/>
  <c r="J40" i="34"/>
  <c r="F40" i="34"/>
  <c r="I40" i="34" s="1"/>
  <c r="J39" i="34"/>
  <c r="F39" i="34"/>
  <c r="I39" i="34" s="1"/>
  <c r="J38" i="34"/>
  <c r="I38" i="34"/>
  <c r="F38" i="34"/>
  <c r="J37" i="34"/>
  <c r="F37" i="34"/>
  <c r="I37" i="34" s="1"/>
  <c r="J36" i="34"/>
  <c r="F36" i="34"/>
  <c r="I36" i="34" s="1"/>
  <c r="J35" i="34"/>
  <c r="F35" i="34"/>
  <c r="I35" i="34" s="1"/>
  <c r="J34" i="34"/>
  <c r="I34" i="34"/>
  <c r="F34" i="34"/>
  <c r="J33" i="34"/>
  <c r="F33" i="34"/>
  <c r="I33" i="34" s="1"/>
  <c r="H32" i="34"/>
  <c r="G32" i="34"/>
  <c r="J32" i="34" s="1"/>
  <c r="E32" i="34"/>
  <c r="D32" i="34"/>
  <c r="F32" i="34" s="1"/>
  <c r="J31" i="34"/>
  <c r="F31" i="34"/>
  <c r="I31" i="34" s="1"/>
  <c r="J30" i="34"/>
  <c r="I30" i="34"/>
  <c r="F30" i="34"/>
  <c r="J29" i="34"/>
  <c r="F29" i="34"/>
  <c r="I29" i="34" s="1"/>
  <c r="J28" i="34"/>
  <c r="F28" i="34"/>
  <c r="I28" i="34" s="1"/>
  <c r="J27" i="34"/>
  <c r="F27" i="34"/>
  <c r="I27" i="34" s="1"/>
  <c r="J26" i="34"/>
  <c r="I26" i="34"/>
  <c r="F26" i="34"/>
  <c r="J25" i="34"/>
  <c r="F25" i="34"/>
  <c r="I25" i="34" s="1"/>
  <c r="J24" i="34"/>
  <c r="F24" i="34"/>
  <c r="I24" i="34" s="1"/>
  <c r="J23" i="34"/>
  <c r="F23" i="34"/>
  <c r="I23" i="34" s="1"/>
  <c r="J22" i="34"/>
  <c r="H22" i="34"/>
  <c r="G22" i="34"/>
  <c r="E22" i="34"/>
  <c r="F22" i="34" s="1"/>
  <c r="I22" i="34" s="1"/>
  <c r="D22" i="34"/>
  <c r="J21" i="34"/>
  <c r="F21" i="34"/>
  <c r="I21" i="34" s="1"/>
  <c r="J20" i="34"/>
  <c r="F20" i="34"/>
  <c r="I20" i="34" s="1"/>
  <c r="J19" i="34"/>
  <c r="H19" i="34"/>
  <c r="H18" i="34" s="1"/>
  <c r="H17" i="34" s="1"/>
  <c r="H71" i="34" s="1"/>
  <c r="G19" i="34"/>
  <c r="I19" i="34" s="1"/>
  <c r="F19" i="34"/>
  <c r="E19" i="34"/>
  <c r="D19" i="34"/>
  <c r="D18" i="34" s="1"/>
  <c r="E18" i="34"/>
  <c r="E17" i="34" s="1"/>
  <c r="E71" i="34" s="1"/>
  <c r="J70" i="33"/>
  <c r="I70" i="33"/>
  <c r="F70" i="33"/>
  <c r="J69" i="33"/>
  <c r="I69" i="33"/>
  <c r="F69" i="33"/>
  <c r="J68" i="33"/>
  <c r="F68" i="33"/>
  <c r="I68" i="33" s="1"/>
  <c r="J67" i="33"/>
  <c r="I67" i="33"/>
  <c r="F67" i="33"/>
  <c r="J66" i="33"/>
  <c r="H66" i="33"/>
  <c r="G66" i="33"/>
  <c r="F66" i="33"/>
  <c r="I66" i="33" s="1"/>
  <c r="E66" i="33"/>
  <c r="D66" i="33"/>
  <c r="J65" i="33"/>
  <c r="I65" i="33"/>
  <c r="F65" i="33"/>
  <c r="J64" i="33"/>
  <c r="F64" i="33"/>
  <c r="I64" i="33" s="1"/>
  <c r="J63" i="33"/>
  <c r="I63" i="33"/>
  <c r="F63" i="33"/>
  <c r="J62" i="33"/>
  <c r="I62" i="33"/>
  <c r="F62" i="33"/>
  <c r="J61" i="33"/>
  <c r="I61" i="33"/>
  <c r="F61" i="33"/>
  <c r="J60" i="33"/>
  <c r="F60" i="33"/>
  <c r="I60" i="33" s="1"/>
  <c r="J59" i="33"/>
  <c r="I59" i="33"/>
  <c r="F59" i="33"/>
  <c r="J58" i="33"/>
  <c r="H58" i="33"/>
  <c r="G58" i="33"/>
  <c r="F58" i="33"/>
  <c r="I58" i="33" s="1"/>
  <c r="E58" i="33"/>
  <c r="D58" i="33"/>
  <c r="J57" i="33"/>
  <c r="I57" i="33"/>
  <c r="F57" i="33"/>
  <c r="J56" i="33"/>
  <c r="F56" i="33"/>
  <c r="I56" i="33" s="1"/>
  <c r="J55" i="33"/>
  <c r="I55" i="33"/>
  <c r="F55" i="33"/>
  <c r="J54" i="33"/>
  <c r="H54" i="33"/>
  <c r="G54" i="33"/>
  <c r="F54" i="33"/>
  <c r="I54" i="33" s="1"/>
  <c r="E54" i="33"/>
  <c r="D54" i="33"/>
  <c r="J53" i="33"/>
  <c r="I53" i="33"/>
  <c r="F53" i="33"/>
  <c r="J52" i="33"/>
  <c r="F52" i="33"/>
  <c r="I52" i="33" s="1"/>
  <c r="J51" i="33"/>
  <c r="I51" i="33"/>
  <c r="F51" i="33"/>
  <c r="J50" i="33"/>
  <c r="I50" i="33"/>
  <c r="F50" i="33"/>
  <c r="J49" i="33"/>
  <c r="I49" i="33"/>
  <c r="F49" i="33"/>
  <c r="J48" i="33"/>
  <c r="F48" i="33"/>
  <c r="I48" i="33" s="1"/>
  <c r="H47" i="33"/>
  <c r="G47" i="33"/>
  <c r="J47" i="33" s="1"/>
  <c r="F47" i="33"/>
  <c r="E47" i="33"/>
  <c r="D47" i="33"/>
  <c r="H46" i="33"/>
  <c r="F46" i="33"/>
  <c r="E46" i="33"/>
  <c r="D46" i="33"/>
  <c r="J45" i="33"/>
  <c r="I45" i="33"/>
  <c r="F45" i="33"/>
  <c r="J44" i="33"/>
  <c r="F44" i="33"/>
  <c r="I44" i="33" s="1"/>
  <c r="J43" i="33"/>
  <c r="I43" i="33"/>
  <c r="F43" i="33"/>
  <c r="J42" i="33"/>
  <c r="H42" i="33"/>
  <c r="G42" i="33"/>
  <c r="F42" i="33"/>
  <c r="I42" i="33" s="1"/>
  <c r="E42" i="33"/>
  <c r="D42" i="33"/>
  <c r="J40" i="33"/>
  <c r="I40" i="33"/>
  <c r="F40" i="33"/>
  <c r="J39" i="33"/>
  <c r="F39" i="33"/>
  <c r="I39" i="33" s="1"/>
  <c r="J38" i="33"/>
  <c r="I38" i="33"/>
  <c r="F38" i="33"/>
  <c r="J37" i="33"/>
  <c r="F37" i="33"/>
  <c r="I37" i="33" s="1"/>
  <c r="J36" i="33"/>
  <c r="I36" i="33"/>
  <c r="F36" i="33"/>
  <c r="J35" i="33"/>
  <c r="F35" i="33"/>
  <c r="I35" i="33" s="1"/>
  <c r="J34" i="33"/>
  <c r="I34" i="33"/>
  <c r="F34" i="33"/>
  <c r="J33" i="33"/>
  <c r="F33" i="33"/>
  <c r="I33" i="33" s="1"/>
  <c r="H32" i="33"/>
  <c r="G32" i="33"/>
  <c r="J32" i="33" s="1"/>
  <c r="E32" i="33"/>
  <c r="E18" i="33" s="1"/>
  <c r="E17" i="33" s="1"/>
  <c r="E71" i="33" s="1"/>
  <c r="D32" i="33"/>
  <c r="F32" i="33" s="1"/>
  <c r="I32" i="33" s="1"/>
  <c r="J31" i="33"/>
  <c r="F31" i="33"/>
  <c r="I31" i="33" s="1"/>
  <c r="J30" i="33"/>
  <c r="I30" i="33"/>
  <c r="F30" i="33"/>
  <c r="J29" i="33"/>
  <c r="F29" i="33"/>
  <c r="I29" i="33" s="1"/>
  <c r="J28" i="33"/>
  <c r="I28" i="33"/>
  <c r="F28" i="33"/>
  <c r="J27" i="33"/>
  <c r="F27" i="33"/>
  <c r="I27" i="33" s="1"/>
  <c r="J26" i="33"/>
  <c r="I26" i="33"/>
  <c r="F26" i="33"/>
  <c r="J25" i="33"/>
  <c r="F25" i="33"/>
  <c r="I25" i="33" s="1"/>
  <c r="J24" i="33"/>
  <c r="I24" i="33"/>
  <c r="F24" i="33"/>
  <c r="J23" i="33"/>
  <c r="F23" i="33"/>
  <c r="I23" i="33" s="1"/>
  <c r="H22" i="33"/>
  <c r="G22" i="33"/>
  <c r="J22" i="33" s="1"/>
  <c r="E22" i="33"/>
  <c r="F22" i="33" s="1"/>
  <c r="D22" i="33"/>
  <c r="J21" i="33"/>
  <c r="F21" i="33"/>
  <c r="I21" i="33" s="1"/>
  <c r="J20" i="33"/>
  <c r="I20" i="33"/>
  <c r="F20" i="33"/>
  <c r="H19" i="33"/>
  <c r="J19" i="33" s="1"/>
  <c r="G19" i="33"/>
  <c r="E19" i="33"/>
  <c r="D19" i="33"/>
  <c r="F19" i="33" s="1"/>
  <c r="G18" i="33"/>
  <c r="J70" i="38"/>
  <c r="F70" i="38"/>
  <c r="I70" i="38" s="1"/>
  <c r="J69" i="38"/>
  <c r="I69" i="38"/>
  <c r="F69" i="38"/>
  <c r="J68" i="38"/>
  <c r="F68" i="38"/>
  <c r="I68" i="38" s="1"/>
  <c r="J67" i="38"/>
  <c r="I67" i="38"/>
  <c r="F67" i="38"/>
  <c r="J66" i="38"/>
  <c r="H66" i="38"/>
  <c r="G66" i="38"/>
  <c r="F66" i="38"/>
  <c r="I66" i="38" s="1"/>
  <c r="E66" i="38"/>
  <c r="D66" i="38"/>
  <c r="J65" i="38"/>
  <c r="I65" i="38"/>
  <c r="F65" i="38"/>
  <c r="J64" i="38"/>
  <c r="F64" i="38"/>
  <c r="I64" i="38" s="1"/>
  <c r="J63" i="38"/>
  <c r="I63" i="38"/>
  <c r="F63" i="38"/>
  <c r="J62" i="38"/>
  <c r="F62" i="38"/>
  <c r="I62" i="38" s="1"/>
  <c r="J61" i="38"/>
  <c r="I61" i="38"/>
  <c r="F61" i="38"/>
  <c r="J60" i="38"/>
  <c r="F60" i="38"/>
  <c r="I60" i="38" s="1"/>
  <c r="J59" i="38"/>
  <c r="I59" i="38"/>
  <c r="F59" i="38"/>
  <c r="J58" i="38"/>
  <c r="H58" i="38"/>
  <c r="G58" i="38"/>
  <c r="F58" i="38"/>
  <c r="I58" i="38" s="1"/>
  <c r="E58" i="38"/>
  <c r="D58" i="38"/>
  <c r="J57" i="38"/>
  <c r="I57" i="38"/>
  <c r="F57" i="38"/>
  <c r="J56" i="38"/>
  <c r="F56" i="38"/>
  <c r="I56" i="38" s="1"/>
  <c r="J55" i="38"/>
  <c r="I55" i="38"/>
  <c r="F55" i="38"/>
  <c r="J54" i="38"/>
  <c r="H54" i="38"/>
  <c r="G54" i="38"/>
  <c r="F54" i="38"/>
  <c r="I54" i="38" s="1"/>
  <c r="E54" i="38"/>
  <c r="D54" i="38"/>
  <c r="J53" i="38"/>
  <c r="I53" i="38"/>
  <c r="F53" i="38"/>
  <c r="J52" i="38"/>
  <c r="F52" i="38"/>
  <c r="I52" i="38" s="1"/>
  <c r="J51" i="38"/>
  <c r="I51" i="38"/>
  <c r="F51" i="38"/>
  <c r="J50" i="38"/>
  <c r="F50" i="38"/>
  <c r="I50" i="38" s="1"/>
  <c r="J49" i="38"/>
  <c r="I49" i="38"/>
  <c r="F49" i="38"/>
  <c r="J48" i="38"/>
  <c r="F48" i="38"/>
  <c r="I48" i="38" s="1"/>
  <c r="H47" i="38"/>
  <c r="G47" i="38"/>
  <c r="J47" i="38" s="1"/>
  <c r="E47" i="38"/>
  <c r="F47" i="38" s="1"/>
  <c r="D47" i="38"/>
  <c r="H46" i="38"/>
  <c r="D46" i="38"/>
  <c r="J45" i="38"/>
  <c r="I45" i="38"/>
  <c r="F45" i="38"/>
  <c r="J44" i="38"/>
  <c r="F44" i="38"/>
  <c r="I44" i="38" s="1"/>
  <c r="J43" i="38"/>
  <c r="I43" i="38"/>
  <c r="F43" i="38"/>
  <c r="J42" i="38"/>
  <c r="H42" i="38"/>
  <c r="G42" i="38"/>
  <c r="F42" i="38"/>
  <c r="I42" i="38" s="1"/>
  <c r="E42" i="38"/>
  <c r="D42" i="38"/>
  <c r="J40" i="38"/>
  <c r="I40" i="38"/>
  <c r="F40" i="38"/>
  <c r="J39" i="38"/>
  <c r="F39" i="38"/>
  <c r="I39" i="38" s="1"/>
  <c r="J38" i="38"/>
  <c r="I38" i="38"/>
  <c r="F38" i="38"/>
  <c r="J37" i="38"/>
  <c r="F37" i="38"/>
  <c r="I37" i="38" s="1"/>
  <c r="J36" i="38"/>
  <c r="I36" i="38"/>
  <c r="F36" i="38"/>
  <c r="J35" i="38"/>
  <c r="F35" i="38"/>
  <c r="I35" i="38" s="1"/>
  <c r="J34" i="38"/>
  <c r="I34" i="38"/>
  <c r="F34" i="38"/>
  <c r="J33" i="38"/>
  <c r="F33" i="38"/>
  <c r="I33" i="38" s="1"/>
  <c r="H32" i="38"/>
  <c r="G32" i="38"/>
  <c r="J32" i="38" s="1"/>
  <c r="E32" i="38"/>
  <c r="D32" i="38"/>
  <c r="F32" i="38" s="1"/>
  <c r="I32" i="38" s="1"/>
  <c r="J31" i="38"/>
  <c r="F31" i="38"/>
  <c r="I31" i="38" s="1"/>
  <c r="J30" i="38"/>
  <c r="I30" i="38"/>
  <c r="F30" i="38"/>
  <c r="J29" i="38"/>
  <c r="F29" i="38"/>
  <c r="I29" i="38" s="1"/>
  <c r="J28" i="38"/>
  <c r="I28" i="38"/>
  <c r="F28" i="38"/>
  <c r="J27" i="38"/>
  <c r="F27" i="38"/>
  <c r="I27" i="38" s="1"/>
  <c r="J26" i="38"/>
  <c r="I26" i="38"/>
  <c r="F26" i="38"/>
  <c r="J25" i="38"/>
  <c r="F25" i="38"/>
  <c r="I25" i="38" s="1"/>
  <c r="J24" i="38"/>
  <c r="I24" i="38"/>
  <c r="F24" i="38"/>
  <c r="J23" i="38"/>
  <c r="F23" i="38"/>
  <c r="I23" i="38" s="1"/>
  <c r="H22" i="38"/>
  <c r="G22" i="38"/>
  <c r="J22" i="38" s="1"/>
  <c r="E22" i="38"/>
  <c r="F22" i="38" s="1"/>
  <c r="D22" i="38"/>
  <c r="J21" i="38"/>
  <c r="F21" i="38"/>
  <c r="I21" i="38" s="1"/>
  <c r="J20" i="38"/>
  <c r="I20" i="38"/>
  <c r="F20" i="38"/>
  <c r="H19" i="38"/>
  <c r="J19" i="38" s="1"/>
  <c r="G19" i="38"/>
  <c r="I19" i="38" s="1"/>
  <c r="E19" i="38"/>
  <c r="D19" i="38"/>
  <c r="F19" i="38" s="1"/>
  <c r="G18" i="38"/>
  <c r="E18" i="38"/>
  <c r="J70" i="39"/>
  <c r="I70" i="39"/>
  <c r="F70" i="39"/>
  <c r="J69" i="39"/>
  <c r="F69" i="39"/>
  <c r="I69" i="39" s="1"/>
  <c r="J68" i="39"/>
  <c r="F68" i="39"/>
  <c r="I68" i="39" s="1"/>
  <c r="J67" i="39"/>
  <c r="I67" i="39"/>
  <c r="F67" i="39"/>
  <c r="H66" i="39"/>
  <c r="J66" i="39" s="1"/>
  <c r="G66" i="39"/>
  <c r="E66" i="39"/>
  <c r="D66" i="39"/>
  <c r="F66" i="39" s="1"/>
  <c r="I66" i="39" s="1"/>
  <c r="J65" i="39"/>
  <c r="F65" i="39"/>
  <c r="I65" i="39" s="1"/>
  <c r="J64" i="39"/>
  <c r="F64" i="39"/>
  <c r="I64" i="39" s="1"/>
  <c r="J63" i="39"/>
  <c r="I63" i="39"/>
  <c r="F63" i="39"/>
  <c r="J62" i="39"/>
  <c r="I62" i="39"/>
  <c r="F62" i="39"/>
  <c r="J61" i="39"/>
  <c r="F61" i="39"/>
  <c r="I61" i="39" s="1"/>
  <c r="J60" i="39"/>
  <c r="F60" i="39"/>
  <c r="I60" i="39" s="1"/>
  <c r="J59" i="39"/>
  <c r="I59" i="39"/>
  <c r="F59" i="39"/>
  <c r="H58" i="39"/>
  <c r="J58" i="39" s="1"/>
  <c r="G58" i="39"/>
  <c r="E58" i="39"/>
  <c r="D58" i="39"/>
  <c r="F58" i="39" s="1"/>
  <c r="I58" i="39" s="1"/>
  <c r="J57" i="39"/>
  <c r="F57" i="39"/>
  <c r="I57" i="39" s="1"/>
  <c r="J56" i="39"/>
  <c r="F56" i="39"/>
  <c r="I56" i="39" s="1"/>
  <c r="J55" i="39"/>
  <c r="I55" i="39"/>
  <c r="F55" i="39"/>
  <c r="H54" i="39"/>
  <c r="J54" i="39" s="1"/>
  <c r="G54" i="39"/>
  <c r="E54" i="39"/>
  <c r="D54" i="39"/>
  <c r="F54" i="39" s="1"/>
  <c r="I54" i="39" s="1"/>
  <c r="J53" i="39"/>
  <c r="F53" i="39"/>
  <c r="I53" i="39" s="1"/>
  <c r="J52" i="39"/>
  <c r="F52" i="39"/>
  <c r="I52" i="39" s="1"/>
  <c r="J51" i="39"/>
  <c r="I51" i="39"/>
  <c r="F51" i="39"/>
  <c r="J50" i="39"/>
  <c r="I50" i="39"/>
  <c r="F50" i="39"/>
  <c r="J49" i="39"/>
  <c r="F49" i="39"/>
  <c r="I49" i="39" s="1"/>
  <c r="J48" i="39"/>
  <c r="F48" i="39"/>
  <c r="I48" i="39" s="1"/>
  <c r="J47" i="39"/>
  <c r="H47" i="39"/>
  <c r="G47" i="39"/>
  <c r="G46" i="39" s="1"/>
  <c r="F47" i="39"/>
  <c r="I47" i="39" s="1"/>
  <c r="E47" i="39"/>
  <c r="D47" i="39"/>
  <c r="H46" i="39"/>
  <c r="E46" i="39"/>
  <c r="D46" i="39"/>
  <c r="F46" i="39" s="1"/>
  <c r="J45" i="39"/>
  <c r="F45" i="39"/>
  <c r="I45" i="39" s="1"/>
  <c r="J44" i="39"/>
  <c r="F44" i="39"/>
  <c r="I44" i="39" s="1"/>
  <c r="J43" i="39"/>
  <c r="I43" i="39"/>
  <c r="F43" i="39"/>
  <c r="H42" i="39"/>
  <c r="J42" i="39" s="1"/>
  <c r="G42" i="39"/>
  <c r="E42" i="39"/>
  <c r="D42" i="39"/>
  <c r="F42" i="39" s="1"/>
  <c r="I42" i="39" s="1"/>
  <c r="J40" i="39"/>
  <c r="F40" i="39"/>
  <c r="I40" i="39" s="1"/>
  <c r="J39" i="39"/>
  <c r="F39" i="39"/>
  <c r="I39" i="39" s="1"/>
  <c r="J38" i="39"/>
  <c r="I38" i="39"/>
  <c r="F38" i="39"/>
  <c r="J37" i="39"/>
  <c r="I37" i="39"/>
  <c r="F37" i="39"/>
  <c r="J36" i="39"/>
  <c r="F36" i="39"/>
  <c r="I36" i="39" s="1"/>
  <c r="J35" i="39"/>
  <c r="F35" i="39"/>
  <c r="I35" i="39" s="1"/>
  <c r="J34" i="39"/>
  <c r="I34" i="39"/>
  <c r="F34" i="39"/>
  <c r="J33" i="39"/>
  <c r="I33" i="39"/>
  <c r="F33" i="39"/>
  <c r="H32" i="39"/>
  <c r="G32" i="39"/>
  <c r="J32" i="39" s="1"/>
  <c r="E32" i="39"/>
  <c r="D32" i="39"/>
  <c r="F32" i="39" s="1"/>
  <c r="J31" i="39"/>
  <c r="F31" i="39"/>
  <c r="I31" i="39" s="1"/>
  <c r="J30" i="39"/>
  <c r="I30" i="39"/>
  <c r="F30" i="39"/>
  <c r="J29" i="39"/>
  <c r="I29" i="39"/>
  <c r="F29" i="39"/>
  <c r="J28" i="39"/>
  <c r="F28" i="39"/>
  <c r="I28" i="39" s="1"/>
  <c r="J27" i="39"/>
  <c r="F27" i="39"/>
  <c r="I27" i="39" s="1"/>
  <c r="J26" i="39"/>
  <c r="I26" i="39"/>
  <c r="F26" i="39"/>
  <c r="J25" i="39"/>
  <c r="I25" i="39"/>
  <c r="F25" i="39"/>
  <c r="J24" i="39"/>
  <c r="F24" i="39"/>
  <c r="I24" i="39" s="1"/>
  <c r="J23" i="39"/>
  <c r="F23" i="39"/>
  <c r="I23" i="39" s="1"/>
  <c r="J22" i="39"/>
  <c r="H22" i="39"/>
  <c r="G22" i="39"/>
  <c r="F22" i="39"/>
  <c r="I22" i="39" s="1"/>
  <c r="E22" i="39"/>
  <c r="D22" i="39"/>
  <c r="J21" i="39"/>
  <c r="I21" i="39"/>
  <c r="F21" i="39"/>
  <c r="J20" i="39"/>
  <c r="F20" i="39"/>
  <c r="I20" i="39" s="1"/>
  <c r="H19" i="39"/>
  <c r="H18" i="39" s="1"/>
  <c r="H17" i="39" s="1"/>
  <c r="H71" i="39" s="1"/>
  <c r="G19" i="39"/>
  <c r="J19" i="39" s="1"/>
  <c r="F19" i="39"/>
  <c r="E19" i="39"/>
  <c r="D19" i="39"/>
  <c r="D18" i="39" s="1"/>
  <c r="E18" i="39"/>
  <c r="E17" i="39"/>
  <c r="E71" i="39" s="1"/>
  <c r="J70" i="40"/>
  <c r="F70" i="40"/>
  <c r="I70" i="40" s="1"/>
  <c r="J69" i="40"/>
  <c r="I69" i="40"/>
  <c r="F69" i="40"/>
  <c r="J68" i="40"/>
  <c r="F68" i="40"/>
  <c r="I68" i="40" s="1"/>
  <c r="J67" i="40"/>
  <c r="I67" i="40"/>
  <c r="F67" i="40"/>
  <c r="H66" i="40"/>
  <c r="J66" i="40" s="1"/>
  <c r="G66" i="40"/>
  <c r="E66" i="40"/>
  <c r="D66" i="40"/>
  <c r="F66" i="40" s="1"/>
  <c r="I66" i="40" s="1"/>
  <c r="J65" i="40"/>
  <c r="I65" i="40"/>
  <c r="F65" i="40"/>
  <c r="J64" i="40"/>
  <c r="F64" i="40"/>
  <c r="I64" i="40" s="1"/>
  <c r="J63" i="40"/>
  <c r="I63" i="40"/>
  <c r="F63" i="40"/>
  <c r="J62" i="40"/>
  <c r="F62" i="40"/>
  <c r="I62" i="40" s="1"/>
  <c r="J61" i="40"/>
  <c r="I61" i="40"/>
  <c r="F61" i="40"/>
  <c r="J60" i="40"/>
  <c r="F60" i="40"/>
  <c r="I60" i="40" s="1"/>
  <c r="J59" i="40"/>
  <c r="I59" i="40"/>
  <c r="F59" i="40"/>
  <c r="H58" i="40"/>
  <c r="J58" i="40" s="1"/>
  <c r="G58" i="40"/>
  <c r="E58" i="40"/>
  <c r="D58" i="40"/>
  <c r="F58" i="40" s="1"/>
  <c r="I58" i="40" s="1"/>
  <c r="J57" i="40"/>
  <c r="I57" i="40"/>
  <c r="F57" i="40"/>
  <c r="J56" i="40"/>
  <c r="F56" i="40"/>
  <c r="I56" i="40" s="1"/>
  <c r="J55" i="40"/>
  <c r="I55" i="40"/>
  <c r="F55" i="40"/>
  <c r="H54" i="40"/>
  <c r="J54" i="40" s="1"/>
  <c r="G54" i="40"/>
  <c r="E54" i="40"/>
  <c r="D54" i="40"/>
  <c r="F54" i="40" s="1"/>
  <c r="I54" i="40" s="1"/>
  <c r="J53" i="40"/>
  <c r="I53" i="40"/>
  <c r="F53" i="40"/>
  <c r="J52" i="40"/>
  <c r="F52" i="40"/>
  <c r="I52" i="40" s="1"/>
  <c r="J51" i="40"/>
  <c r="I51" i="40"/>
  <c r="F51" i="40"/>
  <c r="J50" i="40"/>
  <c r="F50" i="40"/>
  <c r="I50" i="40" s="1"/>
  <c r="J49" i="40"/>
  <c r="I49" i="40"/>
  <c r="F49" i="40"/>
  <c r="J48" i="40"/>
  <c r="F48" i="40"/>
  <c r="I48" i="40" s="1"/>
  <c r="H47" i="40"/>
  <c r="G47" i="40"/>
  <c r="J47" i="40" s="1"/>
  <c r="E47" i="40"/>
  <c r="F47" i="40" s="1"/>
  <c r="I47" i="40" s="1"/>
  <c r="D47" i="40"/>
  <c r="H46" i="40"/>
  <c r="D46" i="40"/>
  <c r="J45" i="40"/>
  <c r="I45" i="40"/>
  <c r="F45" i="40"/>
  <c r="J44" i="40"/>
  <c r="F44" i="40"/>
  <c r="I44" i="40" s="1"/>
  <c r="J43" i="40"/>
  <c r="I43" i="40"/>
  <c r="F43" i="40"/>
  <c r="H42" i="40"/>
  <c r="J42" i="40" s="1"/>
  <c r="G42" i="40"/>
  <c r="E42" i="40"/>
  <c r="D42" i="40"/>
  <c r="F42" i="40" s="1"/>
  <c r="I42" i="40" s="1"/>
  <c r="J40" i="40"/>
  <c r="I40" i="40"/>
  <c r="F40" i="40"/>
  <c r="J39" i="40"/>
  <c r="F39" i="40"/>
  <c r="I39" i="40" s="1"/>
  <c r="J38" i="40"/>
  <c r="I38" i="40"/>
  <c r="F38" i="40"/>
  <c r="J37" i="40"/>
  <c r="F37" i="40"/>
  <c r="I37" i="40" s="1"/>
  <c r="J36" i="40"/>
  <c r="I36" i="40"/>
  <c r="F36" i="40"/>
  <c r="J35" i="40"/>
  <c r="F35" i="40"/>
  <c r="I35" i="40" s="1"/>
  <c r="J34" i="40"/>
  <c r="I34" i="40"/>
  <c r="F34" i="40"/>
  <c r="J33" i="40"/>
  <c r="F33" i="40"/>
  <c r="I33" i="40" s="1"/>
  <c r="H32" i="40"/>
  <c r="G32" i="40"/>
  <c r="J32" i="40" s="1"/>
  <c r="E32" i="40"/>
  <c r="D32" i="40"/>
  <c r="F32" i="40" s="1"/>
  <c r="J31" i="40"/>
  <c r="F31" i="40"/>
  <c r="I31" i="40" s="1"/>
  <c r="J30" i="40"/>
  <c r="I30" i="40"/>
  <c r="F30" i="40"/>
  <c r="J29" i="40"/>
  <c r="F29" i="40"/>
  <c r="I29" i="40" s="1"/>
  <c r="J28" i="40"/>
  <c r="I28" i="40"/>
  <c r="F28" i="40"/>
  <c r="J27" i="40"/>
  <c r="F27" i="40"/>
  <c r="I27" i="40" s="1"/>
  <c r="J26" i="40"/>
  <c r="I26" i="40"/>
  <c r="F26" i="40"/>
  <c r="J25" i="40"/>
  <c r="F25" i="40"/>
  <c r="I25" i="40" s="1"/>
  <c r="J24" i="40"/>
  <c r="I24" i="40"/>
  <c r="F24" i="40"/>
  <c r="J23" i="40"/>
  <c r="F23" i="40"/>
  <c r="I23" i="40" s="1"/>
  <c r="H22" i="40"/>
  <c r="G22" i="40"/>
  <c r="J22" i="40" s="1"/>
  <c r="E22" i="40"/>
  <c r="F22" i="40" s="1"/>
  <c r="I22" i="40" s="1"/>
  <c r="D22" i="40"/>
  <c r="J21" i="40"/>
  <c r="F21" i="40"/>
  <c r="I21" i="40" s="1"/>
  <c r="J20" i="40"/>
  <c r="I20" i="40"/>
  <c r="F20" i="40"/>
  <c r="J19" i="40"/>
  <c r="H19" i="40"/>
  <c r="H18" i="40" s="1"/>
  <c r="H17" i="40" s="1"/>
  <c r="H71" i="40" s="1"/>
  <c r="G19" i="40"/>
  <c r="I19" i="40" s="1"/>
  <c r="F19" i="40"/>
  <c r="E19" i="40"/>
  <c r="D19" i="40"/>
  <c r="D18" i="40" s="1"/>
  <c r="E18" i="40"/>
  <c r="J70" i="42"/>
  <c r="F70" i="42"/>
  <c r="I70" i="42" s="1"/>
  <c r="J69" i="42"/>
  <c r="F69" i="42"/>
  <c r="I69" i="42" s="1"/>
  <c r="J68" i="42"/>
  <c r="F68" i="42"/>
  <c r="I68" i="42" s="1"/>
  <c r="J67" i="42"/>
  <c r="I67" i="42"/>
  <c r="F67" i="42"/>
  <c r="H66" i="42"/>
  <c r="J66" i="42" s="1"/>
  <c r="G66" i="42"/>
  <c r="E66" i="42"/>
  <c r="D66" i="42"/>
  <c r="F66" i="42" s="1"/>
  <c r="I66" i="42" s="1"/>
  <c r="J65" i="42"/>
  <c r="F65" i="42"/>
  <c r="I65" i="42" s="1"/>
  <c r="J64" i="42"/>
  <c r="F64" i="42"/>
  <c r="I64" i="42" s="1"/>
  <c r="J63" i="42"/>
  <c r="I63" i="42"/>
  <c r="F63" i="42"/>
  <c r="J62" i="42"/>
  <c r="F62" i="42"/>
  <c r="I62" i="42" s="1"/>
  <c r="J61" i="42"/>
  <c r="F61" i="42"/>
  <c r="I61" i="42" s="1"/>
  <c r="J60" i="42"/>
  <c r="F60" i="42"/>
  <c r="I60" i="42" s="1"/>
  <c r="J59" i="42"/>
  <c r="I59" i="42"/>
  <c r="F59" i="42"/>
  <c r="H58" i="42"/>
  <c r="J58" i="42" s="1"/>
  <c r="G58" i="42"/>
  <c r="E58" i="42"/>
  <c r="D58" i="42"/>
  <c r="F58" i="42" s="1"/>
  <c r="I58" i="42" s="1"/>
  <c r="J57" i="42"/>
  <c r="F57" i="42"/>
  <c r="I57" i="42" s="1"/>
  <c r="J56" i="42"/>
  <c r="F56" i="42"/>
  <c r="I56" i="42" s="1"/>
  <c r="J55" i="42"/>
  <c r="I55" i="42"/>
  <c r="F55" i="42"/>
  <c r="H54" i="42"/>
  <c r="J54" i="42" s="1"/>
  <c r="G54" i="42"/>
  <c r="E54" i="42"/>
  <c r="D54" i="42"/>
  <c r="F54" i="42" s="1"/>
  <c r="I54" i="42" s="1"/>
  <c r="J53" i="42"/>
  <c r="F53" i="42"/>
  <c r="I53" i="42" s="1"/>
  <c r="J52" i="42"/>
  <c r="F52" i="42"/>
  <c r="I52" i="42" s="1"/>
  <c r="J51" i="42"/>
  <c r="I51" i="42"/>
  <c r="F51" i="42"/>
  <c r="J50" i="42"/>
  <c r="F50" i="42"/>
  <c r="I50" i="42" s="1"/>
  <c r="J49" i="42"/>
  <c r="F49" i="42"/>
  <c r="I49" i="42" s="1"/>
  <c r="J48" i="42"/>
  <c r="F48" i="42"/>
  <c r="I48" i="42" s="1"/>
  <c r="J47" i="42"/>
  <c r="H47" i="42"/>
  <c r="G47" i="42"/>
  <c r="G46" i="42" s="1"/>
  <c r="E47" i="42"/>
  <c r="F47" i="42" s="1"/>
  <c r="I47" i="42" s="1"/>
  <c r="D47" i="42"/>
  <c r="H46" i="42"/>
  <c r="D46" i="42"/>
  <c r="J45" i="42"/>
  <c r="F45" i="42"/>
  <c r="I45" i="42" s="1"/>
  <c r="J44" i="42"/>
  <c r="F44" i="42"/>
  <c r="I44" i="42" s="1"/>
  <c r="J43" i="42"/>
  <c r="I43" i="42"/>
  <c r="F43" i="42"/>
  <c r="H42" i="42"/>
  <c r="J42" i="42" s="1"/>
  <c r="G42" i="42"/>
  <c r="E42" i="42"/>
  <c r="D42" i="42"/>
  <c r="F42" i="42" s="1"/>
  <c r="I42" i="42" s="1"/>
  <c r="J40" i="42"/>
  <c r="F40" i="42"/>
  <c r="I40" i="42" s="1"/>
  <c r="J39" i="42"/>
  <c r="F39" i="42"/>
  <c r="I39" i="42" s="1"/>
  <c r="J38" i="42"/>
  <c r="I38" i="42"/>
  <c r="F38" i="42"/>
  <c r="J37" i="42"/>
  <c r="F37" i="42"/>
  <c r="I37" i="42" s="1"/>
  <c r="J36" i="42"/>
  <c r="F36" i="42"/>
  <c r="I36" i="42" s="1"/>
  <c r="J35" i="42"/>
  <c r="F35" i="42"/>
  <c r="I35" i="42" s="1"/>
  <c r="J34" i="42"/>
  <c r="I34" i="42"/>
  <c r="F34" i="42"/>
  <c r="J33" i="42"/>
  <c r="F33" i="42"/>
  <c r="I33" i="42" s="1"/>
  <c r="H32" i="42"/>
  <c r="G32" i="42"/>
  <c r="J32" i="42" s="1"/>
  <c r="E32" i="42"/>
  <c r="D32" i="42"/>
  <c r="F32" i="42" s="1"/>
  <c r="J31" i="42"/>
  <c r="F31" i="42"/>
  <c r="I31" i="42" s="1"/>
  <c r="J30" i="42"/>
  <c r="I30" i="42"/>
  <c r="F30" i="42"/>
  <c r="J29" i="42"/>
  <c r="F29" i="42"/>
  <c r="I29" i="42" s="1"/>
  <c r="J28" i="42"/>
  <c r="F28" i="42"/>
  <c r="I28" i="42" s="1"/>
  <c r="J27" i="42"/>
  <c r="F27" i="42"/>
  <c r="I27" i="42" s="1"/>
  <c r="J26" i="42"/>
  <c r="I26" i="42"/>
  <c r="F26" i="42"/>
  <c r="J25" i="42"/>
  <c r="F25" i="42"/>
  <c r="I25" i="42" s="1"/>
  <c r="J24" i="42"/>
  <c r="F24" i="42"/>
  <c r="I24" i="42" s="1"/>
  <c r="J23" i="42"/>
  <c r="F23" i="42"/>
  <c r="I23" i="42" s="1"/>
  <c r="J22" i="42"/>
  <c r="H22" i="42"/>
  <c r="G22" i="42"/>
  <c r="E22" i="42"/>
  <c r="F22" i="42" s="1"/>
  <c r="I22" i="42" s="1"/>
  <c r="D22" i="42"/>
  <c r="J21" i="42"/>
  <c r="F21" i="42"/>
  <c r="I21" i="42" s="1"/>
  <c r="J20" i="42"/>
  <c r="F20" i="42"/>
  <c r="I20" i="42" s="1"/>
  <c r="J19" i="42"/>
  <c r="H19" i="42"/>
  <c r="H18" i="42" s="1"/>
  <c r="H17" i="42" s="1"/>
  <c r="H71" i="42" s="1"/>
  <c r="G19" i="42"/>
  <c r="I19" i="42" s="1"/>
  <c r="F19" i="42"/>
  <c r="E19" i="42"/>
  <c r="D19" i="42"/>
  <c r="D18" i="42" s="1"/>
  <c r="E18" i="42"/>
  <c r="J70" i="43"/>
  <c r="F70" i="43"/>
  <c r="I70" i="43" s="1"/>
  <c r="J69" i="43"/>
  <c r="F69" i="43"/>
  <c r="I69" i="43" s="1"/>
  <c r="J68" i="43"/>
  <c r="F68" i="43"/>
  <c r="I68" i="43" s="1"/>
  <c r="J67" i="43"/>
  <c r="I67" i="43"/>
  <c r="F67" i="43"/>
  <c r="H66" i="43"/>
  <c r="J66" i="43" s="1"/>
  <c r="G66" i="43"/>
  <c r="E66" i="43"/>
  <c r="D66" i="43"/>
  <c r="F66" i="43" s="1"/>
  <c r="I66" i="43" s="1"/>
  <c r="J65" i="43"/>
  <c r="F65" i="43"/>
  <c r="I65" i="43" s="1"/>
  <c r="J64" i="43"/>
  <c r="F64" i="43"/>
  <c r="I64" i="43" s="1"/>
  <c r="J63" i="43"/>
  <c r="I63" i="43"/>
  <c r="F63" i="43"/>
  <c r="J62" i="43"/>
  <c r="F62" i="43"/>
  <c r="I62" i="43" s="1"/>
  <c r="J61" i="43"/>
  <c r="F61" i="43"/>
  <c r="I61" i="43" s="1"/>
  <c r="J60" i="43"/>
  <c r="F60" i="43"/>
  <c r="I60" i="43" s="1"/>
  <c r="J59" i="43"/>
  <c r="I59" i="43"/>
  <c r="F59" i="43"/>
  <c r="H58" i="43"/>
  <c r="J58" i="43" s="1"/>
  <c r="G58" i="43"/>
  <c r="E58" i="43"/>
  <c r="D58" i="43"/>
  <c r="F58" i="43" s="1"/>
  <c r="I58" i="43" s="1"/>
  <c r="J57" i="43"/>
  <c r="F57" i="43"/>
  <c r="I57" i="43" s="1"/>
  <c r="J56" i="43"/>
  <c r="F56" i="43"/>
  <c r="I56" i="43" s="1"/>
  <c r="J55" i="43"/>
  <c r="I55" i="43"/>
  <c r="F55" i="43"/>
  <c r="H54" i="43"/>
  <c r="J54" i="43" s="1"/>
  <c r="G54" i="43"/>
  <c r="E54" i="43"/>
  <c r="D54" i="43"/>
  <c r="F54" i="43" s="1"/>
  <c r="I54" i="43" s="1"/>
  <c r="J53" i="43"/>
  <c r="F53" i="43"/>
  <c r="I53" i="43" s="1"/>
  <c r="J52" i="43"/>
  <c r="F52" i="43"/>
  <c r="I52" i="43" s="1"/>
  <c r="J51" i="43"/>
  <c r="I51" i="43"/>
  <c r="F51" i="43"/>
  <c r="J50" i="43"/>
  <c r="F50" i="43"/>
  <c r="I50" i="43" s="1"/>
  <c r="J49" i="43"/>
  <c r="F49" i="43"/>
  <c r="I49" i="43" s="1"/>
  <c r="J48" i="43"/>
  <c r="F48" i="43"/>
  <c r="I48" i="43" s="1"/>
  <c r="J47" i="43"/>
  <c r="H47" i="43"/>
  <c r="G47" i="43"/>
  <c r="G46" i="43" s="1"/>
  <c r="E47" i="43"/>
  <c r="E46" i="43" s="1"/>
  <c r="D47" i="43"/>
  <c r="H46" i="43"/>
  <c r="D46" i="43"/>
  <c r="J45" i="43"/>
  <c r="F45" i="43"/>
  <c r="I45" i="43" s="1"/>
  <c r="J44" i="43"/>
  <c r="F44" i="43"/>
  <c r="I44" i="43" s="1"/>
  <c r="J43" i="43"/>
  <c r="I43" i="43"/>
  <c r="F43" i="43"/>
  <c r="H42" i="43"/>
  <c r="J42" i="43" s="1"/>
  <c r="G42" i="43"/>
  <c r="E42" i="43"/>
  <c r="D42" i="43"/>
  <c r="F42" i="43" s="1"/>
  <c r="I42" i="43" s="1"/>
  <c r="J40" i="43"/>
  <c r="F40" i="43"/>
  <c r="I40" i="43" s="1"/>
  <c r="J39" i="43"/>
  <c r="F39" i="43"/>
  <c r="I39" i="43" s="1"/>
  <c r="J38" i="43"/>
  <c r="I38" i="43"/>
  <c r="F38" i="43"/>
  <c r="J37" i="43"/>
  <c r="F37" i="43"/>
  <c r="I37" i="43" s="1"/>
  <c r="J36" i="43"/>
  <c r="F36" i="43"/>
  <c r="I36" i="43" s="1"/>
  <c r="J35" i="43"/>
  <c r="F35" i="43"/>
  <c r="I35" i="43" s="1"/>
  <c r="J34" i="43"/>
  <c r="I34" i="43"/>
  <c r="F34" i="43"/>
  <c r="J33" i="43"/>
  <c r="F33" i="43"/>
  <c r="I33" i="43" s="1"/>
  <c r="H32" i="43"/>
  <c r="G32" i="43"/>
  <c r="J32" i="43" s="1"/>
  <c r="E32" i="43"/>
  <c r="D32" i="43"/>
  <c r="F32" i="43" s="1"/>
  <c r="J31" i="43"/>
  <c r="F31" i="43"/>
  <c r="I31" i="43" s="1"/>
  <c r="J30" i="43"/>
  <c r="I30" i="43"/>
  <c r="F30" i="43"/>
  <c r="J29" i="43"/>
  <c r="F29" i="43"/>
  <c r="I29" i="43" s="1"/>
  <c r="J28" i="43"/>
  <c r="F28" i="43"/>
  <c r="I28" i="43" s="1"/>
  <c r="J27" i="43"/>
  <c r="F27" i="43"/>
  <c r="I27" i="43" s="1"/>
  <c r="J26" i="43"/>
  <c r="I26" i="43"/>
  <c r="F26" i="43"/>
  <c r="J25" i="43"/>
  <c r="F25" i="43"/>
  <c r="I25" i="43" s="1"/>
  <c r="J24" i="43"/>
  <c r="F24" i="43"/>
  <c r="I24" i="43" s="1"/>
  <c r="J23" i="43"/>
  <c r="F23" i="43"/>
  <c r="I23" i="43" s="1"/>
  <c r="J22" i="43"/>
  <c r="H22" i="43"/>
  <c r="G22" i="43"/>
  <c r="E22" i="43"/>
  <c r="F22" i="43" s="1"/>
  <c r="I22" i="43" s="1"/>
  <c r="D22" i="43"/>
  <c r="J21" i="43"/>
  <c r="F21" i="43"/>
  <c r="I21" i="43" s="1"/>
  <c r="J20" i="43"/>
  <c r="F20" i="43"/>
  <c r="I20" i="43" s="1"/>
  <c r="J19" i="43"/>
  <c r="H19" i="43"/>
  <c r="H18" i="43" s="1"/>
  <c r="H17" i="43" s="1"/>
  <c r="H71" i="43" s="1"/>
  <c r="G19" i="43"/>
  <c r="I19" i="43" s="1"/>
  <c r="F19" i="43"/>
  <c r="E19" i="43"/>
  <c r="D19" i="43"/>
  <c r="D18" i="43" s="1"/>
  <c r="E18" i="43"/>
  <c r="E17" i="43" s="1"/>
  <c r="E71" i="43" s="1"/>
  <c r="J70" i="45"/>
  <c r="F70" i="45"/>
  <c r="I70" i="45" s="1"/>
  <c r="J69" i="45"/>
  <c r="F69" i="45"/>
  <c r="I69" i="45" s="1"/>
  <c r="J68" i="45"/>
  <c r="F68" i="45"/>
  <c r="I68" i="45" s="1"/>
  <c r="J67" i="45"/>
  <c r="I67" i="45"/>
  <c r="F67" i="45"/>
  <c r="H66" i="45"/>
  <c r="J66" i="45" s="1"/>
  <c r="G66" i="45"/>
  <c r="E66" i="45"/>
  <c r="D66" i="45"/>
  <c r="F66" i="45" s="1"/>
  <c r="I66" i="45" s="1"/>
  <c r="J65" i="45"/>
  <c r="F65" i="45"/>
  <c r="I65" i="45" s="1"/>
  <c r="J64" i="45"/>
  <c r="F64" i="45"/>
  <c r="I64" i="45" s="1"/>
  <c r="J63" i="45"/>
  <c r="I63" i="45"/>
  <c r="F63" i="45"/>
  <c r="J62" i="45"/>
  <c r="F62" i="45"/>
  <c r="I62" i="45" s="1"/>
  <c r="J61" i="45"/>
  <c r="F61" i="45"/>
  <c r="I61" i="45" s="1"/>
  <c r="J60" i="45"/>
  <c r="F60" i="45"/>
  <c r="I60" i="45" s="1"/>
  <c r="J59" i="45"/>
  <c r="I59" i="45"/>
  <c r="F59" i="45"/>
  <c r="H58" i="45"/>
  <c r="J58" i="45" s="1"/>
  <c r="G58" i="45"/>
  <c r="E58" i="45"/>
  <c r="D58" i="45"/>
  <c r="F58" i="45" s="1"/>
  <c r="I58" i="45" s="1"/>
  <c r="J57" i="45"/>
  <c r="F57" i="45"/>
  <c r="I57" i="45" s="1"/>
  <c r="J56" i="45"/>
  <c r="F56" i="45"/>
  <c r="I56" i="45" s="1"/>
  <c r="J55" i="45"/>
  <c r="I55" i="45"/>
  <c r="F55" i="45"/>
  <c r="H54" i="45"/>
  <c r="J54" i="45" s="1"/>
  <c r="G54" i="45"/>
  <c r="E54" i="45"/>
  <c r="D54" i="45"/>
  <c r="F54" i="45" s="1"/>
  <c r="I54" i="45" s="1"/>
  <c r="J53" i="45"/>
  <c r="F53" i="45"/>
  <c r="I53" i="45" s="1"/>
  <c r="J52" i="45"/>
  <c r="F52" i="45"/>
  <c r="I52" i="45" s="1"/>
  <c r="J51" i="45"/>
  <c r="I51" i="45"/>
  <c r="F51" i="45"/>
  <c r="J50" i="45"/>
  <c r="F50" i="45"/>
  <c r="I50" i="45" s="1"/>
  <c r="J49" i="45"/>
  <c r="F49" i="45"/>
  <c r="I49" i="45" s="1"/>
  <c r="J48" i="45"/>
  <c r="F48" i="45"/>
  <c r="I48" i="45" s="1"/>
  <c r="J47" i="45"/>
  <c r="H47" i="45"/>
  <c r="G47" i="45"/>
  <c r="G46" i="45" s="1"/>
  <c r="E47" i="45"/>
  <c r="F47" i="45" s="1"/>
  <c r="I47" i="45" s="1"/>
  <c r="D47" i="45"/>
  <c r="H46" i="45"/>
  <c r="D46" i="45"/>
  <c r="J45" i="45"/>
  <c r="F45" i="45"/>
  <c r="I45" i="45" s="1"/>
  <c r="J44" i="45"/>
  <c r="F44" i="45"/>
  <c r="I44" i="45" s="1"/>
  <c r="J43" i="45"/>
  <c r="I43" i="45"/>
  <c r="F43" i="45"/>
  <c r="H42" i="45"/>
  <c r="J42" i="45" s="1"/>
  <c r="G42" i="45"/>
  <c r="E42" i="45"/>
  <c r="D42" i="45"/>
  <c r="F42" i="45" s="1"/>
  <c r="I42" i="45" s="1"/>
  <c r="J40" i="45"/>
  <c r="F40" i="45"/>
  <c r="I40" i="45" s="1"/>
  <c r="J39" i="45"/>
  <c r="F39" i="45"/>
  <c r="I39" i="45" s="1"/>
  <c r="J38" i="45"/>
  <c r="I38" i="45"/>
  <c r="F38" i="45"/>
  <c r="J37" i="45"/>
  <c r="F37" i="45"/>
  <c r="I37" i="45" s="1"/>
  <c r="J36" i="45"/>
  <c r="F36" i="45"/>
  <c r="I36" i="45" s="1"/>
  <c r="J35" i="45"/>
  <c r="F35" i="45"/>
  <c r="I35" i="45" s="1"/>
  <c r="J34" i="45"/>
  <c r="I34" i="45"/>
  <c r="F34" i="45"/>
  <c r="J33" i="45"/>
  <c r="F33" i="45"/>
  <c r="I33" i="45" s="1"/>
  <c r="H32" i="45"/>
  <c r="G32" i="45"/>
  <c r="J32" i="45" s="1"/>
  <c r="E32" i="45"/>
  <c r="D32" i="45"/>
  <c r="F32" i="45" s="1"/>
  <c r="J31" i="45"/>
  <c r="F31" i="45"/>
  <c r="I31" i="45" s="1"/>
  <c r="J30" i="45"/>
  <c r="I30" i="45"/>
  <c r="F30" i="45"/>
  <c r="J29" i="45"/>
  <c r="F29" i="45"/>
  <c r="I29" i="45" s="1"/>
  <c r="J28" i="45"/>
  <c r="F28" i="45"/>
  <c r="I28" i="45" s="1"/>
  <c r="J27" i="45"/>
  <c r="F27" i="45"/>
  <c r="I27" i="45" s="1"/>
  <c r="J26" i="45"/>
  <c r="I26" i="45"/>
  <c r="F26" i="45"/>
  <c r="J25" i="45"/>
  <c r="F25" i="45"/>
  <c r="I25" i="45" s="1"/>
  <c r="J24" i="45"/>
  <c r="F24" i="45"/>
  <c r="I24" i="45" s="1"/>
  <c r="J23" i="45"/>
  <c r="F23" i="45"/>
  <c r="I23" i="45" s="1"/>
  <c r="J22" i="45"/>
  <c r="H22" i="45"/>
  <c r="G22" i="45"/>
  <c r="E22" i="45"/>
  <c r="F22" i="45" s="1"/>
  <c r="I22" i="45" s="1"/>
  <c r="D22" i="45"/>
  <c r="J21" i="45"/>
  <c r="F21" i="45"/>
  <c r="I21" i="45" s="1"/>
  <c r="J20" i="45"/>
  <c r="F20" i="45"/>
  <c r="I20" i="45" s="1"/>
  <c r="J19" i="45"/>
  <c r="H19" i="45"/>
  <c r="H18" i="45" s="1"/>
  <c r="H17" i="45" s="1"/>
  <c r="H71" i="45" s="1"/>
  <c r="G19" i="45"/>
  <c r="I19" i="45" s="1"/>
  <c r="F19" i="45"/>
  <c r="E19" i="45"/>
  <c r="D19" i="45"/>
  <c r="D18" i="45" s="1"/>
  <c r="E18" i="45"/>
  <c r="D17" i="34" l="1"/>
  <c r="F18" i="34"/>
  <c r="J46" i="34"/>
  <c r="I46" i="34"/>
  <c r="G18" i="34"/>
  <c r="I32" i="34"/>
  <c r="I19" i="33"/>
  <c r="D18" i="33"/>
  <c r="H18" i="33"/>
  <c r="H17" i="33" s="1"/>
  <c r="H71" i="33" s="1"/>
  <c r="G46" i="33"/>
  <c r="G17" i="33" s="1"/>
  <c r="I22" i="33"/>
  <c r="I47" i="33"/>
  <c r="E17" i="38"/>
  <c r="E71" i="38" s="1"/>
  <c r="G17" i="38"/>
  <c r="D18" i="38"/>
  <c r="H18" i="38"/>
  <c r="H17" i="38" s="1"/>
  <c r="H71" i="38" s="1"/>
  <c r="G46" i="38"/>
  <c r="I22" i="38"/>
  <c r="I47" i="38"/>
  <c r="E46" i="38"/>
  <c r="F46" i="38" s="1"/>
  <c r="F18" i="39"/>
  <c r="D17" i="39"/>
  <c r="I46" i="39"/>
  <c r="J46" i="39"/>
  <c r="G18" i="39"/>
  <c r="I32" i="39"/>
  <c r="I19" i="39"/>
  <c r="E17" i="40"/>
  <c r="E71" i="40" s="1"/>
  <c r="F18" i="40"/>
  <c r="D17" i="40"/>
  <c r="G18" i="40"/>
  <c r="I32" i="40"/>
  <c r="G46" i="40"/>
  <c r="E46" i="40"/>
  <c r="F46" i="40" s="1"/>
  <c r="F18" i="42"/>
  <c r="D17" i="42"/>
  <c r="J46" i="42"/>
  <c r="G18" i="42"/>
  <c r="I32" i="42"/>
  <c r="E46" i="42"/>
  <c r="F46" i="42" s="1"/>
  <c r="I46" i="42" s="1"/>
  <c r="F18" i="43"/>
  <c r="D17" i="43"/>
  <c r="F46" i="43"/>
  <c r="J46" i="43"/>
  <c r="I46" i="43"/>
  <c r="F47" i="43"/>
  <c r="I47" i="43" s="1"/>
  <c r="G18" i="43"/>
  <c r="I32" i="43"/>
  <c r="F18" i="45"/>
  <c r="D17" i="45"/>
  <c r="J46" i="45"/>
  <c r="G18" i="45"/>
  <c r="I32" i="45"/>
  <c r="E46" i="45"/>
  <c r="F46" i="45" s="1"/>
  <c r="I46" i="45" s="1"/>
  <c r="D34" i="65"/>
  <c r="J18" i="34" l="1"/>
  <c r="I18" i="34"/>
  <c r="G17" i="34"/>
  <c r="D71" i="34"/>
  <c r="F71" i="34" s="1"/>
  <c r="F17" i="34"/>
  <c r="G71" i="33"/>
  <c r="J17" i="33"/>
  <c r="F18" i="33"/>
  <c r="I18" i="33" s="1"/>
  <c r="D17" i="33"/>
  <c r="I46" i="33"/>
  <c r="J46" i="33"/>
  <c r="J18" i="33"/>
  <c r="F18" i="38"/>
  <c r="I18" i="38" s="1"/>
  <c r="D17" i="38"/>
  <c r="G71" i="38"/>
  <c r="J17" i="38"/>
  <c r="I46" i="38"/>
  <c r="J46" i="38"/>
  <c r="J18" i="38"/>
  <c r="D71" i="39"/>
  <c r="F71" i="39" s="1"/>
  <c r="F17" i="39"/>
  <c r="J18" i="39"/>
  <c r="I18" i="39"/>
  <c r="G17" i="39"/>
  <c r="J18" i="40"/>
  <c r="I18" i="40"/>
  <c r="G17" i="40"/>
  <c r="I46" i="40"/>
  <c r="J46" i="40"/>
  <c r="D71" i="40"/>
  <c r="F71" i="40" s="1"/>
  <c r="F17" i="40"/>
  <c r="E17" i="42"/>
  <c r="E71" i="42" s="1"/>
  <c r="I18" i="42"/>
  <c r="G17" i="42"/>
  <c r="J18" i="42"/>
  <c r="D71" i="42"/>
  <c r="F71" i="42" s="1"/>
  <c r="F17" i="42"/>
  <c r="D71" i="43"/>
  <c r="F71" i="43" s="1"/>
  <c r="F17" i="43"/>
  <c r="I18" i="43"/>
  <c r="G17" i="43"/>
  <c r="J18" i="43"/>
  <c r="E17" i="45"/>
  <c r="E71" i="45" s="1"/>
  <c r="J18" i="45"/>
  <c r="I18" i="45"/>
  <c r="G17" i="45"/>
  <c r="D71" i="45"/>
  <c r="F71" i="45" s="1"/>
  <c r="F17" i="45"/>
  <c r="D41" i="18"/>
  <c r="I17" i="34" l="1"/>
  <c r="G71" i="34"/>
  <c r="J17" i="34"/>
  <c r="J71" i="33"/>
  <c r="I71" i="33"/>
  <c r="F17" i="33"/>
  <c r="I17" i="33" s="1"/>
  <c r="D71" i="33"/>
  <c r="F71" i="33" s="1"/>
  <c r="D71" i="38"/>
  <c r="F71" i="38" s="1"/>
  <c r="I71" i="38" s="1"/>
  <c r="F17" i="38"/>
  <c r="I17" i="38" s="1"/>
  <c r="J71" i="38"/>
  <c r="G71" i="39"/>
  <c r="J17" i="39"/>
  <c r="I17" i="39"/>
  <c r="I17" i="40"/>
  <c r="G71" i="40"/>
  <c r="J17" i="40"/>
  <c r="G71" i="42"/>
  <c r="J17" i="42"/>
  <c r="I17" i="42"/>
  <c r="G71" i="43"/>
  <c r="J17" i="43"/>
  <c r="I17" i="43"/>
  <c r="I17" i="45"/>
  <c r="G71" i="45"/>
  <c r="J17" i="45"/>
  <c r="J71" i="34" l="1"/>
  <c r="I71" i="34"/>
  <c r="J71" i="39"/>
  <c r="I71" i="39"/>
  <c r="J71" i="40"/>
  <c r="I71" i="40"/>
  <c r="J71" i="42"/>
  <c r="I71" i="42"/>
  <c r="J71" i="43"/>
  <c r="I71" i="43"/>
  <c r="J71" i="45"/>
  <c r="I71" i="45"/>
  <c r="D18" i="77" l="1"/>
  <c r="D17" i="77" s="1"/>
  <c r="D19" i="77"/>
  <c r="F19" i="77" s="1"/>
  <c r="E19" i="77"/>
  <c r="E18" i="77" s="1"/>
  <c r="E17" i="77" s="1"/>
  <c r="F20" i="77"/>
  <c r="F21" i="77"/>
  <c r="D23" i="77"/>
  <c r="F23" i="77" s="1"/>
  <c r="E23" i="77"/>
  <c r="E22" i="77" s="1"/>
  <c r="D24" i="77"/>
  <c r="E24" i="77"/>
  <c r="F24" i="77"/>
  <c r="F25" i="77"/>
  <c r="F26" i="77"/>
  <c r="F27" i="77"/>
  <c r="F28" i="77"/>
  <c r="F29" i="77"/>
  <c r="E30" i="77"/>
  <c r="D31" i="77"/>
  <c r="F31" i="77" s="1"/>
  <c r="F33" i="77"/>
  <c r="F34" i="77"/>
  <c r="F35" i="77"/>
  <c r="F36" i="77"/>
  <c r="F37" i="77"/>
  <c r="F38" i="77"/>
  <c r="F39" i="77"/>
  <c r="F40" i="77"/>
  <c r="F43" i="77"/>
  <c r="D47" i="77"/>
  <c r="F47" i="77" s="1"/>
  <c r="F48" i="77"/>
  <c r="F49" i="77"/>
  <c r="F50" i="77"/>
  <c r="F51" i="77"/>
  <c r="F52" i="77"/>
  <c r="F53" i="77"/>
  <c r="F54" i="77"/>
  <c r="D56" i="77"/>
  <c r="E56" i="77"/>
  <c r="F56" i="77"/>
  <c r="F57" i="77"/>
  <c r="D59" i="77"/>
  <c r="D58" i="77" s="1"/>
  <c r="F58" i="77" s="1"/>
  <c r="E59" i="77"/>
  <c r="F60" i="77"/>
  <c r="D61" i="77"/>
  <c r="F61" i="77" s="1"/>
  <c r="D62" i="77"/>
  <c r="F62" i="77" s="1"/>
  <c r="E62" i="77"/>
  <c r="E61" i="77" s="1"/>
  <c r="E58" i="77" s="1"/>
  <c r="D63" i="77"/>
  <c r="E63" i="77"/>
  <c r="F63" i="77"/>
  <c r="F64" i="77"/>
  <c r="F65" i="77"/>
  <c r="F66" i="77"/>
  <c r="F67" i="77"/>
  <c r="F68" i="77"/>
  <c r="F69" i="77"/>
  <c r="D71" i="77"/>
  <c r="F71" i="77" s="1"/>
  <c r="E71" i="77"/>
  <c r="F72" i="77"/>
  <c r="D74" i="77"/>
  <c r="E74" i="77"/>
  <c r="F74" i="77"/>
  <c r="D75" i="77"/>
  <c r="E75" i="77"/>
  <c r="F75" i="77"/>
  <c r="F76" i="77"/>
  <c r="F77" i="77"/>
  <c r="F78" i="77"/>
  <c r="E79" i="77"/>
  <c r="E80" i="77"/>
  <c r="D81" i="77"/>
  <c r="D80" i="77" s="1"/>
  <c r="E81" i="77"/>
  <c r="F81" i="77"/>
  <c r="F82" i="77"/>
  <c r="F83" i="77"/>
  <c r="F84" i="77"/>
  <c r="F85" i="77"/>
  <c r="F86" i="77"/>
  <c r="D88" i="77"/>
  <c r="E88" i="77"/>
  <c r="F88" i="77"/>
  <c r="F89" i="77"/>
  <c r="F90" i="77"/>
  <c r="F91" i="77"/>
  <c r="F92" i="77"/>
  <c r="D93" i="77"/>
  <c r="F93" i="77" s="1"/>
  <c r="E93" i="77"/>
  <c r="F94" i="77"/>
  <c r="F95" i="77"/>
  <c r="F96" i="77"/>
  <c r="F97" i="77"/>
  <c r="F99" i="77"/>
  <c r="F100" i="77"/>
  <c r="F102" i="77"/>
  <c r="D103" i="77"/>
  <c r="F103" i="77" s="1"/>
  <c r="E103" i="77"/>
  <c r="E101" i="77" s="1"/>
  <c r="E98" i="77" s="1"/>
  <c r="F104" i="77"/>
  <c r="F105" i="77"/>
  <c r="F106" i="77"/>
  <c r="F107" i="77"/>
  <c r="F108" i="77"/>
  <c r="F110" i="77"/>
  <c r="F112" i="77"/>
  <c r="F113" i="77"/>
  <c r="F115" i="77"/>
  <c r="D116" i="77"/>
  <c r="D114" i="77" s="1"/>
  <c r="E116" i="77"/>
  <c r="E114" i="77" s="1"/>
  <c r="E111" i="77" s="1"/>
  <c r="F116" i="77"/>
  <c r="F117" i="77"/>
  <c r="F118" i="77"/>
  <c r="F119" i="77"/>
  <c r="F120" i="77"/>
  <c r="F121" i="77"/>
  <c r="F123" i="77"/>
  <c r="D111" i="77" l="1"/>
  <c r="F111" i="77" s="1"/>
  <c r="F114" i="77"/>
  <c r="E73" i="77"/>
  <c r="F80" i="77"/>
  <c r="D79" i="77"/>
  <c r="F17" i="77"/>
  <c r="D101" i="77"/>
  <c r="F59" i="77"/>
  <c r="D30" i="77"/>
  <c r="F18" i="77"/>
  <c r="F101" i="77" l="1"/>
  <c r="D98" i="77"/>
  <c r="F98" i="77" s="1"/>
  <c r="D22" i="77"/>
  <c r="F22" i="77" s="1"/>
  <c r="F30" i="77"/>
  <c r="F79" i="77"/>
  <c r="D73" i="77"/>
  <c r="F73" i="77" s="1"/>
  <c r="D19" i="79" l="1"/>
  <c r="E39" i="79"/>
  <c r="C39" i="79"/>
  <c r="F19" i="79"/>
  <c r="G39" i="79"/>
  <c r="F33" i="79"/>
  <c r="D33" i="79"/>
  <c r="E19" i="79"/>
  <c r="G30" i="80"/>
  <c r="E30" i="80"/>
  <c r="C30" i="80"/>
  <c r="F25" i="80"/>
  <c r="D25" i="80"/>
  <c r="F19" i="80"/>
  <c r="E19" i="80"/>
  <c r="D19" i="80"/>
  <c r="G34" i="76"/>
  <c r="E34" i="76"/>
  <c r="C34" i="76"/>
  <c r="F29" i="76"/>
  <c r="D29" i="76"/>
  <c r="F19" i="76"/>
  <c r="F34" i="76" s="1"/>
  <c r="E19" i="76"/>
  <c r="D19" i="76"/>
  <c r="D34" i="76" s="1"/>
  <c r="F39" i="79" l="1"/>
  <c r="D30" i="80"/>
  <c r="F30" i="80"/>
  <c r="H66" i="58" l="1"/>
  <c r="H58" i="58"/>
  <c r="H54" i="58"/>
  <c r="H47" i="58"/>
  <c r="H46" i="58" s="1"/>
  <c r="H42" i="58"/>
  <c r="H22" i="58"/>
  <c r="H18" i="58" s="1"/>
  <c r="H19" i="58"/>
  <c r="H66" i="57"/>
  <c r="H58" i="57"/>
  <c r="H54" i="57"/>
  <c r="H47" i="57"/>
  <c r="H46" i="57"/>
  <c r="H42" i="57"/>
  <c r="H32" i="57"/>
  <c r="H22" i="57"/>
  <c r="H19" i="57"/>
  <c r="H66" i="30"/>
  <c r="H58" i="30"/>
  <c r="H54" i="30"/>
  <c r="H46" i="30" s="1"/>
  <c r="H47" i="30"/>
  <c r="H42" i="30"/>
  <c r="H32" i="30"/>
  <c r="H18" i="30" s="1"/>
  <c r="H22" i="30"/>
  <c r="H19" i="30"/>
  <c r="H66" i="29"/>
  <c r="H58" i="29"/>
  <c r="H54" i="29"/>
  <c r="H46" i="29" s="1"/>
  <c r="H47" i="29"/>
  <c r="H42" i="29"/>
  <c r="H32" i="29"/>
  <c r="H18" i="29" s="1"/>
  <c r="H22" i="29"/>
  <c r="H19" i="29"/>
  <c r="H66" i="28"/>
  <c r="H58" i="28"/>
  <c r="H54" i="28"/>
  <c r="H47" i="28"/>
  <c r="H46" i="28"/>
  <c r="H42" i="28"/>
  <c r="H32" i="28"/>
  <c r="H22" i="28"/>
  <c r="H19" i="28"/>
  <c r="H18" i="28" s="1"/>
  <c r="H17" i="28" s="1"/>
  <c r="H71" i="28" s="1"/>
  <c r="C111" i="65"/>
  <c r="C22" i="63"/>
  <c r="C19" i="63"/>
  <c r="C18" i="63" s="1"/>
  <c r="H116" i="77"/>
  <c r="H114" i="77"/>
  <c r="H111" i="77"/>
  <c r="H103" i="77"/>
  <c r="H101" i="77" s="1"/>
  <c r="H98" i="77" s="1"/>
  <c r="H93" i="77"/>
  <c r="H88" i="77"/>
  <c r="H79" i="77" s="1"/>
  <c r="H81" i="77"/>
  <c r="H80" i="77"/>
  <c r="H75" i="77"/>
  <c r="H74" i="77" s="1"/>
  <c r="H71" i="77"/>
  <c r="H63" i="77"/>
  <c r="H62" i="77" s="1"/>
  <c r="H61" i="77" s="1"/>
  <c r="H58" i="77" s="1"/>
  <c r="H59" i="77"/>
  <c r="H56" i="77"/>
  <c r="H47" i="77"/>
  <c r="H43" i="77"/>
  <c r="H31" i="77"/>
  <c r="H30" i="77" s="1"/>
  <c r="H22" i="77" s="1"/>
  <c r="H24" i="77"/>
  <c r="H23" i="77"/>
  <c r="H19" i="77"/>
  <c r="H18" i="77"/>
  <c r="H17" i="77"/>
  <c r="E51" i="18"/>
  <c r="E47" i="18"/>
  <c r="E40" i="18"/>
  <c r="E57" i="18" s="1"/>
  <c r="E36" i="18"/>
  <c r="E33" i="18"/>
  <c r="E30" i="18"/>
  <c r="E27" i="18" s="1"/>
  <c r="E18" i="18"/>
  <c r="E38" i="18" s="1"/>
  <c r="H18" i="57" l="1"/>
  <c r="H17" i="57" s="1"/>
  <c r="H71" i="57" s="1"/>
  <c r="H17" i="58"/>
  <c r="H71" i="58" s="1"/>
  <c r="H17" i="30"/>
  <c r="H71" i="30" s="1"/>
  <c r="H17" i="29"/>
  <c r="H71" i="29" s="1"/>
  <c r="H124" i="77"/>
  <c r="H73" i="77"/>
  <c r="G23" i="67"/>
  <c r="F23" i="67"/>
  <c r="F25" i="67" s="1"/>
  <c r="F26" i="67"/>
  <c r="D66" i="32"/>
  <c r="D58" i="32"/>
  <c r="D54" i="32"/>
  <c r="D46" i="32"/>
  <c r="D47" i="32"/>
  <c r="D42" i="32"/>
  <c r="D32" i="32"/>
  <c r="D22" i="32"/>
  <c r="D18" i="32" s="1"/>
  <c r="D17" i="32" s="1"/>
  <c r="D19" i="32"/>
  <c r="D66" i="31"/>
  <c r="D58" i="31"/>
  <c r="D54" i="31"/>
  <c r="D47" i="31"/>
  <c r="D46" i="31"/>
  <c r="D42" i="31"/>
  <c r="D32" i="31"/>
  <c r="D22" i="31"/>
  <c r="D19" i="31"/>
  <c r="D18" i="31"/>
  <c r="D17" i="31" s="1"/>
  <c r="D66" i="30"/>
  <c r="D58" i="30"/>
  <c r="D54" i="30"/>
  <c r="D47" i="30"/>
  <c r="D46" i="30"/>
  <c r="D42" i="30"/>
  <c r="D32" i="30"/>
  <c r="D22" i="30"/>
  <c r="D18" i="30" s="1"/>
  <c r="D19" i="30"/>
  <c r="D66" i="29"/>
  <c r="D58" i="29"/>
  <c r="D54" i="29"/>
  <c r="D47" i="29"/>
  <c r="D46" i="29"/>
  <c r="D42" i="29"/>
  <c r="D32" i="29"/>
  <c r="D22" i="29"/>
  <c r="D19" i="29"/>
  <c r="D66" i="28"/>
  <c r="D58" i="28"/>
  <c r="D54" i="28"/>
  <c r="D47" i="28"/>
  <c r="D46" i="28" s="1"/>
  <c r="D42" i="28"/>
  <c r="D32" i="28"/>
  <c r="D32" i="7" s="1"/>
  <c r="D22" i="28"/>
  <c r="D19" i="28"/>
  <c r="H66" i="32"/>
  <c r="H58" i="32"/>
  <c r="H54" i="32"/>
  <c r="H46" i="32"/>
  <c r="J46" i="32"/>
  <c r="H47" i="32"/>
  <c r="H42" i="32"/>
  <c r="H32" i="32"/>
  <c r="H22" i="32"/>
  <c r="H18" i="32" s="1"/>
  <c r="H19" i="32"/>
  <c r="H66" i="31"/>
  <c r="H58" i="31"/>
  <c r="H54" i="31"/>
  <c r="J54" i="31"/>
  <c r="H47" i="31"/>
  <c r="H46" i="31"/>
  <c r="J46" i="31"/>
  <c r="H42" i="31"/>
  <c r="H32" i="31"/>
  <c r="H22" i="31"/>
  <c r="H18" i="31" s="1"/>
  <c r="H19" i="31"/>
  <c r="J46" i="30"/>
  <c r="J46" i="29"/>
  <c r="J42" i="29"/>
  <c r="J93" i="77"/>
  <c r="J79" i="77"/>
  <c r="J71" i="77"/>
  <c r="F47" i="75"/>
  <c r="E54" i="75"/>
  <c r="D47" i="75"/>
  <c r="F40" i="75"/>
  <c r="D40" i="75"/>
  <c r="F36" i="75"/>
  <c r="D36" i="75"/>
  <c r="F32" i="75"/>
  <c r="D32" i="75"/>
  <c r="F24" i="75"/>
  <c r="D24" i="75"/>
  <c r="F18" i="75"/>
  <c r="D18" i="75"/>
  <c r="D54" i="75"/>
  <c r="F40" i="66"/>
  <c r="D40" i="66"/>
  <c r="F18" i="66"/>
  <c r="D18" i="66"/>
  <c r="F36" i="66"/>
  <c r="F48" i="66"/>
  <c r="F32" i="66"/>
  <c r="F24" i="66"/>
  <c r="G43" i="77"/>
  <c r="I43" i="77" s="1"/>
  <c r="G31" i="77"/>
  <c r="J31" i="77" s="1"/>
  <c r="G32" i="28"/>
  <c r="J32" i="28" s="1"/>
  <c r="J70" i="29"/>
  <c r="F70" i="29"/>
  <c r="I70" i="29"/>
  <c r="J69" i="29"/>
  <c r="F69" i="29"/>
  <c r="I69" i="29"/>
  <c r="J68" i="29"/>
  <c r="F68" i="29"/>
  <c r="I68" i="29"/>
  <c r="J67" i="29"/>
  <c r="F67" i="29"/>
  <c r="I67" i="29"/>
  <c r="G66" i="29"/>
  <c r="E66" i="29"/>
  <c r="F66" i="29"/>
  <c r="J65" i="29"/>
  <c r="F65" i="29"/>
  <c r="I65" i="29"/>
  <c r="J64" i="29"/>
  <c r="F64" i="29"/>
  <c r="I64" i="29"/>
  <c r="J63" i="29"/>
  <c r="I63" i="29"/>
  <c r="F63" i="29"/>
  <c r="J62" i="29"/>
  <c r="F62" i="29"/>
  <c r="I62" i="29"/>
  <c r="J61" i="29"/>
  <c r="F61" i="29"/>
  <c r="I61" i="29"/>
  <c r="J60" i="29"/>
  <c r="F60" i="29"/>
  <c r="I60" i="29"/>
  <c r="J59" i="29"/>
  <c r="I59" i="29"/>
  <c r="F59" i="29"/>
  <c r="G58" i="29"/>
  <c r="E58" i="29"/>
  <c r="F58" i="29"/>
  <c r="J57" i="29"/>
  <c r="F57" i="29"/>
  <c r="I57" i="29"/>
  <c r="J56" i="29"/>
  <c r="F56" i="29"/>
  <c r="I56" i="29"/>
  <c r="J55" i="29"/>
  <c r="F55" i="29"/>
  <c r="I55" i="29"/>
  <c r="G54" i="29"/>
  <c r="E54" i="29"/>
  <c r="F54" i="29"/>
  <c r="J53" i="29"/>
  <c r="F53" i="29"/>
  <c r="I53" i="29"/>
  <c r="J52" i="29"/>
  <c r="F52" i="29"/>
  <c r="I52" i="29"/>
  <c r="J51" i="29"/>
  <c r="F51" i="29"/>
  <c r="I51" i="29"/>
  <c r="J50" i="29"/>
  <c r="F50" i="29"/>
  <c r="I50" i="29"/>
  <c r="J49" i="29"/>
  <c r="F49" i="29"/>
  <c r="I49" i="29"/>
  <c r="J48" i="29"/>
  <c r="F48" i="29"/>
  <c r="I48" i="29"/>
  <c r="G47" i="29"/>
  <c r="E47" i="29"/>
  <c r="E46" i="29"/>
  <c r="F47" i="29"/>
  <c r="J45" i="29"/>
  <c r="I45" i="29"/>
  <c r="F45" i="29"/>
  <c r="J44" i="29"/>
  <c r="F44" i="29"/>
  <c r="I44" i="29"/>
  <c r="J43" i="29"/>
  <c r="I43" i="29"/>
  <c r="F43" i="29"/>
  <c r="G42" i="29"/>
  <c r="E42" i="29"/>
  <c r="F42" i="29"/>
  <c r="J41" i="29"/>
  <c r="I41" i="29"/>
  <c r="J40" i="29"/>
  <c r="F40" i="29"/>
  <c r="I40" i="29"/>
  <c r="J39" i="29"/>
  <c r="F39" i="29"/>
  <c r="I39" i="29"/>
  <c r="J38" i="29"/>
  <c r="F38" i="29"/>
  <c r="I38" i="29"/>
  <c r="J37" i="29"/>
  <c r="F37" i="29"/>
  <c r="I37" i="29"/>
  <c r="J36" i="29"/>
  <c r="F36" i="29"/>
  <c r="I36" i="29"/>
  <c r="J35" i="29"/>
  <c r="F35" i="29"/>
  <c r="I35" i="29"/>
  <c r="J34" i="29"/>
  <c r="F34" i="29"/>
  <c r="I34" i="29"/>
  <c r="J33" i="29"/>
  <c r="F33" i="29"/>
  <c r="I33" i="29"/>
  <c r="G32" i="29"/>
  <c r="J32" i="29"/>
  <c r="E32" i="29"/>
  <c r="F32" i="29"/>
  <c r="J31" i="29"/>
  <c r="F31" i="29"/>
  <c r="I31" i="29" s="1"/>
  <c r="J30" i="29"/>
  <c r="I30" i="29"/>
  <c r="F30" i="29"/>
  <c r="J29" i="29"/>
  <c r="F29" i="29"/>
  <c r="I29" i="29"/>
  <c r="J28" i="29"/>
  <c r="F28" i="29"/>
  <c r="I28" i="29"/>
  <c r="J27" i="29"/>
  <c r="F27" i="29"/>
  <c r="I27" i="29" s="1"/>
  <c r="J26" i="29"/>
  <c r="I26" i="29"/>
  <c r="F26" i="29"/>
  <c r="J25" i="29"/>
  <c r="F25" i="29"/>
  <c r="I25" i="29"/>
  <c r="J24" i="29"/>
  <c r="F24" i="29"/>
  <c r="I24" i="29"/>
  <c r="J23" i="29"/>
  <c r="F23" i="29"/>
  <c r="I23" i="29" s="1"/>
  <c r="G22" i="29"/>
  <c r="J22" i="29" s="1"/>
  <c r="E22" i="29"/>
  <c r="E18" i="29"/>
  <c r="J21" i="29"/>
  <c r="F21" i="29"/>
  <c r="I21" i="29"/>
  <c r="J20" i="29"/>
  <c r="F20" i="29"/>
  <c r="I20" i="29"/>
  <c r="G19" i="29"/>
  <c r="E19" i="29"/>
  <c r="J70" i="28"/>
  <c r="F70" i="28"/>
  <c r="I70" i="28"/>
  <c r="J69" i="28"/>
  <c r="F69" i="28"/>
  <c r="I69" i="28"/>
  <c r="J68" i="28"/>
  <c r="F68" i="28"/>
  <c r="I68" i="28"/>
  <c r="J67" i="28"/>
  <c r="F67" i="28"/>
  <c r="I67" i="28"/>
  <c r="G66" i="28"/>
  <c r="E66" i="28"/>
  <c r="F66" i="28"/>
  <c r="I66" i="28"/>
  <c r="J65" i="28"/>
  <c r="F65" i="28"/>
  <c r="I65" i="28"/>
  <c r="J64" i="28"/>
  <c r="F64" i="28"/>
  <c r="I64" i="28"/>
  <c r="J63" i="28"/>
  <c r="F63" i="28"/>
  <c r="J62" i="28"/>
  <c r="F62" i="28"/>
  <c r="I62" i="28"/>
  <c r="J61" i="28"/>
  <c r="F61" i="28"/>
  <c r="I61" i="28"/>
  <c r="J60" i="28"/>
  <c r="F60" i="28"/>
  <c r="J59" i="28"/>
  <c r="F59" i="28"/>
  <c r="I59" i="28"/>
  <c r="G58" i="28"/>
  <c r="J58" i="28"/>
  <c r="E58" i="28"/>
  <c r="F58" i="28"/>
  <c r="J57" i="28"/>
  <c r="F57" i="28"/>
  <c r="I57" i="28"/>
  <c r="J56" i="28"/>
  <c r="F56" i="28"/>
  <c r="I56" i="28"/>
  <c r="J55" i="28"/>
  <c r="F55" i="28"/>
  <c r="I55" i="28"/>
  <c r="J54" i="28"/>
  <c r="G54" i="28"/>
  <c r="E54" i="28"/>
  <c r="J53" i="28"/>
  <c r="F53" i="28"/>
  <c r="I53" i="28"/>
  <c r="J52" i="28"/>
  <c r="F52" i="28"/>
  <c r="I52" i="28"/>
  <c r="J51" i="28"/>
  <c r="F51" i="28"/>
  <c r="I51" i="28"/>
  <c r="J50" i="28"/>
  <c r="F50" i="28"/>
  <c r="I50" i="28" s="1"/>
  <c r="J49" i="28"/>
  <c r="F49" i="28"/>
  <c r="I49" i="28"/>
  <c r="J48" i="28"/>
  <c r="F48" i="28"/>
  <c r="I48" i="28"/>
  <c r="G47" i="28"/>
  <c r="G46" i="28" s="1"/>
  <c r="E47" i="28"/>
  <c r="E46" i="28" s="1"/>
  <c r="J45" i="28"/>
  <c r="F45" i="28"/>
  <c r="I45" i="28"/>
  <c r="J44" i="28"/>
  <c r="F44" i="28"/>
  <c r="I44" i="28"/>
  <c r="J43" i="28"/>
  <c r="F43" i="28"/>
  <c r="I43" i="28"/>
  <c r="G42" i="28"/>
  <c r="J42" i="28"/>
  <c r="E42" i="28"/>
  <c r="J41" i="28"/>
  <c r="I41" i="28"/>
  <c r="J40" i="28"/>
  <c r="F40" i="28"/>
  <c r="I40" i="28"/>
  <c r="J39" i="28"/>
  <c r="F39" i="28"/>
  <c r="I39" i="28"/>
  <c r="J38" i="28"/>
  <c r="F38" i="28"/>
  <c r="J37" i="28"/>
  <c r="F37" i="28"/>
  <c r="I37" i="28"/>
  <c r="J36" i="28"/>
  <c r="F36" i="28"/>
  <c r="I36" i="28" s="1"/>
  <c r="J35" i="28"/>
  <c r="J34" i="28"/>
  <c r="F34" i="28"/>
  <c r="I34" i="28" s="1"/>
  <c r="J33" i="28"/>
  <c r="F33" i="28"/>
  <c r="I33" i="28"/>
  <c r="J31" i="28"/>
  <c r="F31" i="28"/>
  <c r="I31" i="28" s="1"/>
  <c r="J30" i="28"/>
  <c r="F30" i="28"/>
  <c r="I30" i="28"/>
  <c r="J29" i="28"/>
  <c r="F29" i="28"/>
  <c r="I29" i="28" s="1"/>
  <c r="J28" i="28"/>
  <c r="F28" i="28"/>
  <c r="I28" i="28" s="1"/>
  <c r="J27" i="28"/>
  <c r="F27" i="28"/>
  <c r="J26" i="28"/>
  <c r="F26" i="28"/>
  <c r="I26" i="28" s="1"/>
  <c r="J25" i="28"/>
  <c r="F25" i="28"/>
  <c r="I25" i="28"/>
  <c r="J24" i="28"/>
  <c r="F24" i="28"/>
  <c r="I24" i="28" s="1"/>
  <c r="J23" i="28"/>
  <c r="F23" i="28"/>
  <c r="I23" i="28"/>
  <c r="G22" i="28"/>
  <c r="E22" i="28"/>
  <c r="J21" i="28"/>
  <c r="F21" i="28"/>
  <c r="I21" i="28" s="1"/>
  <c r="J20" i="28"/>
  <c r="F20" i="28"/>
  <c r="F20" i="7" s="1"/>
  <c r="I20" i="28"/>
  <c r="G19" i="28"/>
  <c r="J19" i="28" s="1"/>
  <c r="E19" i="28"/>
  <c r="J123" i="77"/>
  <c r="I123" i="77"/>
  <c r="J122" i="77"/>
  <c r="I122" i="77"/>
  <c r="J121" i="77"/>
  <c r="I121" i="77"/>
  <c r="J120" i="77"/>
  <c r="I120" i="77"/>
  <c r="J119" i="77"/>
  <c r="I119" i="77"/>
  <c r="J118" i="77"/>
  <c r="I118" i="77"/>
  <c r="J117" i="77"/>
  <c r="I117" i="77"/>
  <c r="G116" i="77"/>
  <c r="J115" i="77"/>
  <c r="I115" i="77"/>
  <c r="J113" i="77"/>
  <c r="I113" i="77"/>
  <c r="J112" i="77"/>
  <c r="I112" i="77"/>
  <c r="J110" i="77"/>
  <c r="I110" i="77"/>
  <c r="J109" i="77"/>
  <c r="I109" i="77"/>
  <c r="J108" i="77"/>
  <c r="I108" i="77"/>
  <c r="J107" i="77"/>
  <c r="I107" i="77"/>
  <c r="J106" i="77"/>
  <c r="I106" i="77"/>
  <c r="J105" i="77"/>
  <c r="I105" i="77"/>
  <c r="J104" i="77"/>
  <c r="I104" i="77"/>
  <c r="J103" i="77"/>
  <c r="G103" i="77"/>
  <c r="J102" i="77"/>
  <c r="I102" i="77"/>
  <c r="G101" i="77"/>
  <c r="J100" i="77"/>
  <c r="I100" i="77"/>
  <c r="J99" i="77"/>
  <c r="I99" i="77"/>
  <c r="J97" i="77"/>
  <c r="I97" i="77"/>
  <c r="J96" i="77"/>
  <c r="I96" i="77"/>
  <c r="J95" i="77"/>
  <c r="I95" i="77"/>
  <c r="J94" i="77"/>
  <c r="I94" i="77"/>
  <c r="G93" i="77"/>
  <c r="J92" i="77"/>
  <c r="I92" i="77"/>
  <c r="J91" i="77"/>
  <c r="I91" i="77"/>
  <c r="J90" i="77"/>
  <c r="I90" i="77"/>
  <c r="J89" i="77"/>
  <c r="I89" i="77"/>
  <c r="G88" i="77"/>
  <c r="J88" i="77"/>
  <c r="J87" i="77"/>
  <c r="I87" i="77"/>
  <c r="J86" i="77"/>
  <c r="I86" i="77"/>
  <c r="J85" i="77"/>
  <c r="I85" i="77"/>
  <c r="J84" i="77"/>
  <c r="I84" i="77"/>
  <c r="J83" i="77"/>
  <c r="I83" i="77"/>
  <c r="J82" i="77"/>
  <c r="I82" i="77"/>
  <c r="G81" i="77"/>
  <c r="J81" i="77"/>
  <c r="J78" i="77"/>
  <c r="I78" i="77"/>
  <c r="J77" i="77"/>
  <c r="I77" i="77"/>
  <c r="J76" i="77"/>
  <c r="I76" i="77"/>
  <c r="G75" i="77"/>
  <c r="J75" i="77"/>
  <c r="J72" i="77"/>
  <c r="I72" i="77"/>
  <c r="G71" i="77"/>
  <c r="J70" i="77"/>
  <c r="I70" i="77"/>
  <c r="J69" i="77"/>
  <c r="I69" i="77"/>
  <c r="J68" i="77"/>
  <c r="I68" i="77"/>
  <c r="J67" i="77"/>
  <c r="I67" i="77"/>
  <c r="J66" i="77"/>
  <c r="I66" i="77"/>
  <c r="J65" i="77"/>
  <c r="I65" i="77"/>
  <c r="J64" i="77"/>
  <c r="I64" i="77"/>
  <c r="G63" i="77"/>
  <c r="G62" i="77"/>
  <c r="J60" i="77"/>
  <c r="I60" i="77"/>
  <c r="G59" i="77"/>
  <c r="I59" i="77" s="1"/>
  <c r="J57" i="77"/>
  <c r="I57" i="77"/>
  <c r="G56" i="77"/>
  <c r="J56" i="77"/>
  <c r="J48" i="77"/>
  <c r="I48" i="77"/>
  <c r="G47" i="77"/>
  <c r="J46" i="77"/>
  <c r="I46" i="77"/>
  <c r="J42" i="77"/>
  <c r="I42" i="77"/>
  <c r="J41" i="77"/>
  <c r="I41" i="77"/>
  <c r="J40" i="77"/>
  <c r="I40" i="77"/>
  <c r="J29" i="77"/>
  <c r="I29" i="77"/>
  <c r="J28" i="77"/>
  <c r="I28" i="77"/>
  <c r="J27" i="77"/>
  <c r="I27" i="77"/>
  <c r="J26" i="77"/>
  <c r="I26" i="77"/>
  <c r="J25" i="77"/>
  <c r="I25" i="77"/>
  <c r="G24" i="77"/>
  <c r="J24" i="77"/>
  <c r="G23" i="77"/>
  <c r="J21" i="77"/>
  <c r="I21" i="77"/>
  <c r="J20" i="77"/>
  <c r="I20" i="77"/>
  <c r="G19" i="77"/>
  <c r="G18" i="77"/>
  <c r="H30" i="60"/>
  <c r="G30" i="60"/>
  <c r="J120" i="60"/>
  <c r="F120" i="60"/>
  <c r="I120" i="60"/>
  <c r="J119" i="60"/>
  <c r="I119" i="60"/>
  <c r="J118" i="60"/>
  <c r="I118" i="60"/>
  <c r="F118" i="60"/>
  <c r="J117" i="60"/>
  <c r="F117" i="60"/>
  <c r="I117" i="60"/>
  <c r="J116" i="60"/>
  <c r="I116" i="60"/>
  <c r="F116" i="60"/>
  <c r="J115" i="60"/>
  <c r="F115" i="60"/>
  <c r="I115" i="60"/>
  <c r="J114" i="60"/>
  <c r="I114" i="60"/>
  <c r="F114" i="60"/>
  <c r="H113" i="60"/>
  <c r="H111" i="60"/>
  <c r="G113" i="60"/>
  <c r="E113" i="60"/>
  <c r="E111" i="60"/>
  <c r="E108" i="60"/>
  <c r="D113" i="60"/>
  <c r="D111" i="60"/>
  <c r="J112" i="60"/>
  <c r="F112" i="60"/>
  <c r="I112" i="60"/>
  <c r="G111" i="60"/>
  <c r="G108" i="60"/>
  <c r="J108" i="60"/>
  <c r="J110" i="60"/>
  <c r="I110" i="60"/>
  <c r="F110" i="60"/>
  <c r="J109" i="60"/>
  <c r="F109" i="60"/>
  <c r="I109" i="60"/>
  <c r="H108" i="60"/>
  <c r="J107" i="60"/>
  <c r="F107" i="60"/>
  <c r="I107" i="60"/>
  <c r="J106" i="60"/>
  <c r="I106" i="60"/>
  <c r="J105" i="60"/>
  <c r="I105" i="60"/>
  <c r="F105" i="60"/>
  <c r="J104" i="60"/>
  <c r="F104" i="60"/>
  <c r="I104" i="60"/>
  <c r="J103" i="60"/>
  <c r="I103" i="60"/>
  <c r="F103" i="60"/>
  <c r="J102" i="60"/>
  <c r="F102" i="60"/>
  <c r="I102" i="60"/>
  <c r="J101" i="60"/>
  <c r="I101" i="60"/>
  <c r="F101" i="60"/>
  <c r="H100" i="60"/>
  <c r="G100" i="60"/>
  <c r="G98" i="60"/>
  <c r="G95" i="60"/>
  <c r="E100" i="60"/>
  <c r="D100" i="60"/>
  <c r="F100" i="60"/>
  <c r="I100" i="60"/>
  <c r="J99" i="60"/>
  <c r="F99" i="60"/>
  <c r="I99" i="60"/>
  <c r="H98" i="60"/>
  <c r="E98" i="60"/>
  <c r="E95" i="60"/>
  <c r="D98" i="60"/>
  <c r="F98" i="60"/>
  <c r="I98" i="60"/>
  <c r="J97" i="60"/>
  <c r="I97" i="60"/>
  <c r="F97" i="60"/>
  <c r="J96" i="60"/>
  <c r="F96" i="60"/>
  <c r="I96" i="60"/>
  <c r="H95" i="60"/>
  <c r="D95" i="60"/>
  <c r="J94" i="60"/>
  <c r="F94" i="60"/>
  <c r="I94" i="60"/>
  <c r="J93" i="60"/>
  <c r="F93" i="60"/>
  <c r="I93" i="60"/>
  <c r="J92" i="60"/>
  <c r="F92" i="60"/>
  <c r="I92" i="60"/>
  <c r="J91" i="60"/>
  <c r="I91" i="60"/>
  <c r="F91" i="60"/>
  <c r="H90" i="60"/>
  <c r="J90" i="60"/>
  <c r="G90" i="60"/>
  <c r="E90" i="60"/>
  <c r="D90" i="60"/>
  <c r="F90" i="60"/>
  <c r="J89" i="60"/>
  <c r="I89" i="60"/>
  <c r="F89" i="60"/>
  <c r="J88" i="60"/>
  <c r="F88" i="60"/>
  <c r="I88" i="60"/>
  <c r="J87" i="60"/>
  <c r="I87" i="60"/>
  <c r="F87" i="60"/>
  <c r="J86" i="60"/>
  <c r="F86" i="60"/>
  <c r="I86" i="60"/>
  <c r="H85" i="60"/>
  <c r="G85" i="60"/>
  <c r="E85" i="60"/>
  <c r="D85" i="60"/>
  <c r="F85" i="60"/>
  <c r="I85" i="60"/>
  <c r="J84" i="60"/>
  <c r="I84" i="60"/>
  <c r="J83" i="60"/>
  <c r="F83" i="60"/>
  <c r="I83" i="60"/>
  <c r="J82" i="60"/>
  <c r="I82" i="60"/>
  <c r="F82" i="60"/>
  <c r="J81" i="60"/>
  <c r="F81" i="60"/>
  <c r="I81" i="60"/>
  <c r="J80" i="60"/>
  <c r="F80" i="60"/>
  <c r="I80" i="60"/>
  <c r="J79" i="60"/>
  <c r="F79" i="60"/>
  <c r="I79" i="60"/>
  <c r="H78" i="60"/>
  <c r="G78" i="60"/>
  <c r="J78" i="60"/>
  <c r="E78" i="60"/>
  <c r="E77" i="60"/>
  <c r="E76" i="60"/>
  <c r="D78" i="60"/>
  <c r="F78" i="60"/>
  <c r="H77" i="60"/>
  <c r="H76" i="60"/>
  <c r="D77" i="60"/>
  <c r="J75" i="60"/>
  <c r="F75" i="60"/>
  <c r="I75" i="60"/>
  <c r="J74" i="60"/>
  <c r="F74" i="60"/>
  <c r="I74" i="60"/>
  <c r="J73" i="60"/>
  <c r="F73" i="60"/>
  <c r="I73" i="60"/>
  <c r="H72" i="60"/>
  <c r="J72" i="60"/>
  <c r="G72" i="60"/>
  <c r="E72" i="60"/>
  <c r="E71" i="60"/>
  <c r="D72" i="60"/>
  <c r="F72" i="60"/>
  <c r="D71" i="60"/>
  <c r="J69" i="60"/>
  <c r="F69" i="60"/>
  <c r="I69" i="60"/>
  <c r="H68" i="60"/>
  <c r="G68" i="60"/>
  <c r="J68" i="60"/>
  <c r="E68" i="60"/>
  <c r="D68" i="60"/>
  <c r="F68" i="60"/>
  <c r="I68" i="60"/>
  <c r="J67" i="60"/>
  <c r="I67" i="60"/>
  <c r="J66" i="60"/>
  <c r="F66" i="60"/>
  <c r="I66" i="60"/>
  <c r="J65" i="60"/>
  <c r="I65" i="60"/>
  <c r="F65" i="60"/>
  <c r="J64" i="60"/>
  <c r="F64" i="60"/>
  <c r="I64" i="60"/>
  <c r="J63" i="60"/>
  <c r="I63" i="60"/>
  <c r="F63" i="60"/>
  <c r="J62" i="60"/>
  <c r="F62" i="60"/>
  <c r="I62" i="60"/>
  <c r="J61" i="60"/>
  <c r="I61" i="60"/>
  <c r="F61" i="60"/>
  <c r="H60" i="60"/>
  <c r="H59" i="60"/>
  <c r="H58" i="60"/>
  <c r="J58" i="60"/>
  <c r="G60" i="60"/>
  <c r="J60" i="60"/>
  <c r="E60" i="60"/>
  <c r="E59" i="60"/>
  <c r="E58" i="60"/>
  <c r="E55" i="60"/>
  <c r="D60" i="60"/>
  <c r="D59" i="60"/>
  <c r="F59" i="60"/>
  <c r="I59" i="60"/>
  <c r="G59" i="60"/>
  <c r="J59" i="60"/>
  <c r="J57" i="60"/>
  <c r="F57" i="60"/>
  <c r="I57" i="60"/>
  <c r="H56" i="60"/>
  <c r="G56" i="60"/>
  <c r="J56" i="60"/>
  <c r="E56" i="60"/>
  <c r="D56" i="60"/>
  <c r="J54" i="60"/>
  <c r="F54" i="60"/>
  <c r="I54" i="60"/>
  <c r="H53" i="60"/>
  <c r="G53" i="60"/>
  <c r="J53" i="60"/>
  <c r="E53" i="60"/>
  <c r="D53" i="60"/>
  <c r="F53" i="60"/>
  <c r="I53" i="60"/>
  <c r="F51" i="60"/>
  <c r="F50" i="60"/>
  <c r="F49" i="60"/>
  <c r="F48" i="60"/>
  <c r="F47" i="60"/>
  <c r="F46" i="60"/>
  <c r="J45" i="60"/>
  <c r="F45" i="60"/>
  <c r="I45" i="60"/>
  <c r="H44" i="60"/>
  <c r="G44" i="60"/>
  <c r="D44" i="60"/>
  <c r="F44" i="60"/>
  <c r="J43" i="60"/>
  <c r="I43" i="60"/>
  <c r="J42" i="60"/>
  <c r="I42" i="60"/>
  <c r="F42" i="60"/>
  <c r="J41" i="60"/>
  <c r="I41" i="60"/>
  <c r="J40" i="60"/>
  <c r="I40" i="60"/>
  <c r="J39" i="60"/>
  <c r="F39" i="60"/>
  <c r="I39" i="60"/>
  <c r="F38" i="60"/>
  <c r="F37" i="60"/>
  <c r="F36" i="60"/>
  <c r="F35" i="60"/>
  <c r="F34" i="60"/>
  <c r="F33" i="60"/>
  <c r="F32" i="60"/>
  <c r="J31" i="60"/>
  <c r="F31" i="60"/>
  <c r="I31" i="60"/>
  <c r="E30" i="60"/>
  <c r="D30" i="60"/>
  <c r="J29" i="60"/>
  <c r="F29" i="60"/>
  <c r="I29" i="60"/>
  <c r="J28" i="60"/>
  <c r="I28" i="60"/>
  <c r="F28" i="60"/>
  <c r="J27" i="60"/>
  <c r="F27" i="60"/>
  <c r="I27" i="60"/>
  <c r="J26" i="60"/>
  <c r="I26" i="60"/>
  <c r="F26" i="60"/>
  <c r="J25" i="60"/>
  <c r="F25" i="60"/>
  <c r="I25" i="60"/>
  <c r="H24" i="60"/>
  <c r="G24" i="60"/>
  <c r="J24" i="60"/>
  <c r="E24" i="60"/>
  <c r="E23" i="60"/>
  <c r="E22" i="60"/>
  <c r="D24" i="60"/>
  <c r="D23" i="60"/>
  <c r="D22" i="60"/>
  <c r="J21" i="60"/>
  <c r="F21" i="60"/>
  <c r="I21" i="60"/>
  <c r="J20" i="60"/>
  <c r="F20" i="60"/>
  <c r="I20" i="60"/>
  <c r="H19" i="60"/>
  <c r="H18" i="60"/>
  <c r="H17" i="60"/>
  <c r="G19" i="60"/>
  <c r="G18" i="60"/>
  <c r="J18" i="60"/>
  <c r="E19" i="60"/>
  <c r="E18" i="60"/>
  <c r="E17" i="60"/>
  <c r="D19" i="60"/>
  <c r="F19" i="60"/>
  <c r="D18" i="60"/>
  <c r="F18" i="60"/>
  <c r="I18" i="60"/>
  <c r="J30" i="60"/>
  <c r="D17" i="60"/>
  <c r="H55" i="60"/>
  <c r="I90" i="60"/>
  <c r="F56" i="60"/>
  <c r="F60" i="60"/>
  <c r="I60" i="60"/>
  <c r="I72" i="60"/>
  <c r="I78" i="60"/>
  <c r="J111" i="60"/>
  <c r="G58" i="60"/>
  <c r="G71" i="60"/>
  <c r="G77" i="60"/>
  <c r="G17" i="60"/>
  <c r="C159" i="65"/>
  <c r="G159" i="65"/>
  <c r="F159" i="65"/>
  <c r="E159" i="65"/>
  <c r="D159" i="65"/>
  <c r="H158" i="65"/>
  <c r="H157" i="65"/>
  <c r="H156" i="65"/>
  <c r="H155" i="65"/>
  <c r="H154" i="65"/>
  <c r="H153" i="65"/>
  <c r="H152" i="65"/>
  <c r="H151" i="65"/>
  <c r="H150" i="65"/>
  <c r="H149" i="65"/>
  <c r="H148" i="65"/>
  <c r="H147" i="65"/>
  <c r="H146" i="65"/>
  <c r="H145" i="65"/>
  <c r="H144" i="65"/>
  <c r="H143" i="65"/>
  <c r="H142" i="65"/>
  <c r="H141" i="65"/>
  <c r="H140" i="65"/>
  <c r="H139" i="65"/>
  <c r="H138" i="65"/>
  <c r="H137" i="65"/>
  <c r="H136" i="65"/>
  <c r="H135" i="65"/>
  <c r="H134" i="65"/>
  <c r="H133" i="65"/>
  <c r="H132" i="65"/>
  <c r="H131" i="65"/>
  <c r="H130" i="65"/>
  <c r="H129" i="65"/>
  <c r="H128" i="65"/>
  <c r="H127" i="65"/>
  <c r="H126" i="65"/>
  <c r="H125" i="65"/>
  <c r="H124" i="65"/>
  <c r="H123" i="65"/>
  <c r="H122" i="65"/>
  <c r="G111" i="65"/>
  <c r="F111" i="65"/>
  <c r="E111" i="65"/>
  <c r="D111" i="65"/>
  <c r="H110" i="65"/>
  <c r="H109" i="65"/>
  <c r="H108" i="65"/>
  <c r="H107" i="65"/>
  <c r="H106" i="65"/>
  <c r="H105" i="65"/>
  <c r="H104" i="65"/>
  <c r="H103" i="65"/>
  <c r="H102" i="65"/>
  <c r="H101" i="65"/>
  <c r="H100" i="65"/>
  <c r="H99" i="65"/>
  <c r="H98" i="65"/>
  <c r="H97" i="65"/>
  <c r="H96" i="65"/>
  <c r="H95" i="65"/>
  <c r="H94" i="65"/>
  <c r="H93" i="65"/>
  <c r="H92" i="65"/>
  <c r="H91" i="65"/>
  <c r="H90" i="65"/>
  <c r="H89" i="65"/>
  <c r="H88" i="65"/>
  <c r="H87" i="65"/>
  <c r="H86" i="65"/>
  <c r="H85" i="65"/>
  <c r="H84" i="65"/>
  <c r="H83" i="65"/>
  <c r="H82" i="65"/>
  <c r="H81" i="65"/>
  <c r="H80" i="65"/>
  <c r="H79" i="65"/>
  <c r="H78" i="65"/>
  <c r="H77" i="65"/>
  <c r="H76" i="65"/>
  <c r="H75" i="65"/>
  <c r="H74" i="65"/>
  <c r="H73" i="65"/>
  <c r="H72" i="65"/>
  <c r="H71" i="65"/>
  <c r="H70" i="65"/>
  <c r="H69" i="65"/>
  <c r="H68" i="65"/>
  <c r="H67" i="65"/>
  <c r="H66" i="65"/>
  <c r="H65" i="65"/>
  <c r="H64" i="65"/>
  <c r="H63" i="65"/>
  <c r="H62" i="65"/>
  <c r="H61" i="65"/>
  <c r="H60" i="65"/>
  <c r="H59" i="65"/>
  <c r="H58" i="65"/>
  <c r="H57" i="65"/>
  <c r="H56" i="65"/>
  <c r="H55" i="65"/>
  <c r="H54" i="65"/>
  <c r="H53" i="65"/>
  <c r="H52" i="65"/>
  <c r="H51" i="65"/>
  <c r="H50" i="65"/>
  <c r="H49" i="65"/>
  <c r="H48" i="65"/>
  <c r="H47" i="65"/>
  <c r="H46" i="65"/>
  <c r="H45" i="65"/>
  <c r="H44" i="65"/>
  <c r="H43" i="65"/>
  <c r="H42" i="65"/>
  <c r="H41" i="65"/>
  <c r="H40" i="65"/>
  <c r="H39" i="65"/>
  <c r="H38" i="65"/>
  <c r="H37" i="65"/>
  <c r="H36" i="65"/>
  <c r="H35" i="65"/>
  <c r="H34" i="65"/>
  <c r="H33" i="65"/>
  <c r="H32" i="65"/>
  <c r="H31" i="65"/>
  <c r="H30" i="65"/>
  <c r="H29" i="65"/>
  <c r="H28" i="65"/>
  <c r="H27" i="65"/>
  <c r="H26" i="65"/>
  <c r="H25" i="65"/>
  <c r="H24" i="65"/>
  <c r="H23" i="65"/>
  <c r="H22" i="65"/>
  <c r="H21" i="65"/>
  <c r="H20" i="65"/>
  <c r="H19" i="65"/>
  <c r="C48" i="66"/>
  <c r="D36" i="66"/>
  <c r="D32" i="66"/>
  <c r="D24" i="66"/>
  <c r="G27" i="72"/>
  <c r="F27" i="72"/>
  <c r="E27" i="72"/>
  <c r="D27" i="72"/>
  <c r="C27" i="72"/>
  <c r="C54" i="75"/>
  <c r="G27" i="73"/>
  <c r="F27" i="73"/>
  <c r="E27" i="73"/>
  <c r="D27" i="73"/>
  <c r="C27" i="73"/>
  <c r="G27" i="71"/>
  <c r="F27" i="71"/>
  <c r="E27" i="71"/>
  <c r="D27" i="71"/>
  <c r="C27" i="71"/>
  <c r="D22" i="63"/>
  <c r="J70" i="44"/>
  <c r="F70" i="44"/>
  <c r="I70" i="44"/>
  <c r="J69" i="44"/>
  <c r="F69" i="44"/>
  <c r="I69" i="44"/>
  <c r="J68" i="44"/>
  <c r="F68" i="44"/>
  <c r="I68" i="44"/>
  <c r="J67" i="44"/>
  <c r="F67" i="44"/>
  <c r="I67" i="44"/>
  <c r="H66" i="44"/>
  <c r="G66" i="44"/>
  <c r="J66" i="44"/>
  <c r="E66" i="44"/>
  <c r="F66" i="44"/>
  <c r="D66" i="44"/>
  <c r="J65" i="44"/>
  <c r="I65" i="44"/>
  <c r="F65" i="44"/>
  <c r="J64" i="44"/>
  <c r="F64" i="44"/>
  <c r="I64" i="44"/>
  <c r="J63" i="44"/>
  <c r="F63" i="44"/>
  <c r="I63" i="44"/>
  <c r="J62" i="44"/>
  <c r="F62" i="44"/>
  <c r="I62" i="44"/>
  <c r="J61" i="44"/>
  <c r="I61" i="44"/>
  <c r="F61" i="44"/>
  <c r="J60" i="44"/>
  <c r="F60" i="44"/>
  <c r="I60" i="44"/>
  <c r="J59" i="44"/>
  <c r="F59" i="44"/>
  <c r="I59" i="44"/>
  <c r="H58" i="44"/>
  <c r="G58" i="44"/>
  <c r="E58" i="44"/>
  <c r="D58" i="44"/>
  <c r="F58" i="44"/>
  <c r="J57" i="44"/>
  <c r="F57" i="44"/>
  <c r="I57" i="44"/>
  <c r="J56" i="44"/>
  <c r="F56" i="44"/>
  <c r="I56" i="44"/>
  <c r="J55" i="44"/>
  <c r="F55" i="44"/>
  <c r="I55" i="44"/>
  <c r="H54" i="44"/>
  <c r="G54" i="44"/>
  <c r="J54" i="44"/>
  <c r="E54" i="44"/>
  <c r="D54" i="44"/>
  <c r="F54" i="44"/>
  <c r="J53" i="44"/>
  <c r="F53" i="44"/>
  <c r="I53" i="44"/>
  <c r="J52" i="44"/>
  <c r="F52" i="44"/>
  <c r="I52" i="44"/>
  <c r="J51" i="44"/>
  <c r="I51" i="44"/>
  <c r="F51" i="44"/>
  <c r="J50" i="44"/>
  <c r="F50" i="44"/>
  <c r="I50" i="44"/>
  <c r="J49" i="44"/>
  <c r="F49" i="44"/>
  <c r="I49" i="44"/>
  <c r="J48" i="44"/>
  <c r="F48" i="44"/>
  <c r="I48" i="44"/>
  <c r="H47" i="44"/>
  <c r="H46" i="44"/>
  <c r="G47" i="44"/>
  <c r="J47" i="44"/>
  <c r="E47" i="44"/>
  <c r="E46" i="44"/>
  <c r="D47" i="44"/>
  <c r="F47" i="44"/>
  <c r="J45" i="44"/>
  <c r="I45" i="44"/>
  <c r="F45" i="44"/>
  <c r="J44" i="44"/>
  <c r="F44" i="44"/>
  <c r="I44" i="44"/>
  <c r="J43" i="44"/>
  <c r="F43" i="44"/>
  <c r="I43" i="44"/>
  <c r="H42" i="44"/>
  <c r="G42" i="44"/>
  <c r="E42" i="44"/>
  <c r="D42" i="44"/>
  <c r="D18" i="44"/>
  <c r="J40" i="44"/>
  <c r="F40" i="44"/>
  <c r="I40" i="44"/>
  <c r="J39" i="44"/>
  <c r="F39" i="44"/>
  <c r="I39" i="44"/>
  <c r="J38" i="44"/>
  <c r="F38" i="44"/>
  <c r="I38" i="44"/>
  <c r="J37" i="44"/>
  <c r="F37" i="44"/>
  <c r="I37" i="44"/>
  <c r="J36" i="44"/>
  <c r="F36" i="44"/>
  <c r="I36" i="44"/>
  <c r="J35" i="44"/>
  <c r="F35" i="44"/>
  <c r="I35" i="44"/>
  <c r="J34" i="44"/>
  <c r="F34" i="44"/>
  <c r="I34" i="44"/>
  <c r="J33" i="44"/>
  <c r="F33" i="44"/>
  <c r="I33" i="44"/>
  <c r="H32" i="44"/>
  <c r="G32" i="44"/>
  <c r="J32" i="44"/>
  <c r="E32" i="44"/>
  <c r="D32" i="44"/>
  <c r="J31" i="44"/>
  <c r="F31" i="44"/>
  <c r="I31" i="44"/>
  <c r="J30" i="44"/>
  <c r="I30" i="44"/>
  <c r="F30" i="44"/>
  <c r="J29" i="44"/>
  <c r="F29" i="44"/>
  <c r="I29" i="44"/>
  <c r="J28" i="44"/>
  <c r="F28" i="44"/>
  <c r="I28" i="44"/>
  <c r="J27" i="44"/>
  <c r="F27" i="44"/>
  <c r="I27" i="44"/>
  <c r="J26" i="44"/>
  <c r="I26" i="44"/>
  <c r="F26" i="44"/>
  <c r="J25" i="44"/>
  <c r="F25" i="44"/>
  <c r="I25" i="44"/>
  <c r="J24" i="44"/>
  <c r="F24" i="44"/>
  <c r="I24" i="44"/>
  <c r="J23" i="44"/>
  <c r="F23" i="44"/>
  <c r="I23" i="44"/>
  <c r="H22" i="44"/>
  <c r="G22" i="44"/>
  <c r="G18" i="44" s="1"/>
  <c r="J22" i="44"/>
  <c r="E22" i="44"/>
  <c r="D22" i="44"/>
  <c r="F22" i="44"/>
  <c r="J21" i="44"/>
  <c r="F21" i="44"/>
  <c r="I21" i="44"/>
  <c r="J20" i="44"/>
  <c r="I20" i="44"/>
  <c r="F20" i="44"/>
  <c r="H19" i="44"/>
  <c r="H18" i="44"/>
  <c r="G19" i="44"/>
  <c r="E19" i="44"/>
  <c r="D19" i="44"/>
  <c r="J70" i="32"/>
  <c r="F70" i="32"/>
  <c r="I70" i="32"/>
  <c r="J69" i="32"/>
  <c r="F69" i="32"/>
  <c r="I69" i="32"/>
  <c r="J68" i="32"/>
  <c r="F68" i="32"/>
  <c r="I68" i="32"/>
  <c r="J67" i="32"/>
  <c r="F67" i="32"/>
  <c r="I67" i="32"/>
  <c r="G66" i="32"/>
  <c r="J66" i="32"/>
  <c r="E66" i="32"/>
  <c r="F66" i="32"/>
  <c r="J65" i="32"/>
  <c r="F65" i="32"/>
  <c r="I65" i="32"/>
  <c r="J64" i="32"/>
  <c r="F64" i="32"/>
  <c r="I64" i="32"/>
  <c r="J63" i="32"/>
  <c r="F63" i="32"/>
  <c r="I63" i="32"/>
  <c r="J62" i="32"/>
  <c r="F62" i="32"/>
  <c r="I62" i="32"/>
  <c r="J61" i="32"/>
  <c r="F61" i="32"/>
  <c r="I61" i="32"/>
  <c r="J60" i="32"/>
  <c r="F60" i="32"/>
  <c r="I60" i="32"/>
  <c r="J59" i="32"/>
  <c r="F59" i="32"/>
  <c r="I59" i="32"/>
  <c r="G58" i="32"/>
  <c r="J58" i="32"/>
  <c r="E58" i="32"/>
  <c r="J57" i="32"/>
  <c r="I57" i="32"/>
  <c r="F57" i="32"/>
  <c r="J56" i="32"/>
  <c r="F56" i="32"/>
  <c r="I56" i="32"/>
  <c r="J55" i="32"/>
  <c r="F55" i="32"/>
  <c r="I55" i="32"/>
  <c r="G54" i="32"/>
  <c r="J54" i="32"/>
  <c r="E54" i="32"/>
  <c r="F54" i="32"/>
  <c r="J53" i="32"/>
  <c r="F53" i="32"/>
  <c r="I53" i="32"/>
  <c r="J52" i="32"/>
  <c r="F52" i="32"/>
  <c r="I52" i="32"/>
  <c r="J51" i="32"/>
  <c r="F51" i="32"/>
  <c r="I51" i="32"/>
  <c r="J50" i="32"/>
  <c r="F50" i="32"/>
  <c r="I50" i="32"/>
  <c r="J49" i="32"/>
  <c r="F49" i="32"/>
  <c r="I49" i="32"/>
  <c r="J48" i="32"/>
  <c r="F48" i="32"/>
  <c r="I48" i="32"/>
  <c r="G47" i="32"/>
  <c r="J47" i="32"/>
  <c r="E47" i="32"/>
  <c r="E46" i="32"/>
  <c r="F47" i="32"/>
  <c r="J45" i="32"/>
  <c r="F45" i="32"/>
  <c r="I45" i="32"/>
  <c r="J44" i="32"/>
  <c r="F44" i="32"/>
  <c r="I44" i="32"/>
  <c r="J43" i="32"/>
  <c r="F43" i="32"/>
  <c r="I43" i="32"/>
  <c r="G42" i="32"/>
  <c r="J42" i="32"/>
  <c r="E42" i="32"/>
  <c r="F42" i="32"/>
  <c r="J40" i="32"/>
  <c r="F40" i="32"/>
  <c r="I40" i="32"/>
  <c r="J39" i="32"/>
  <c r="F39" i="32"/>
  <c r="I39" i="32"/>
  <c r="J38" i="32"/>
  <c r="F38" i="32"/>
  <c r="I38" i="32"/>
  <c r="J37" i="32"/>
  <c r="F37" i="32"/>
  <c r="I37" i="32"/>
  <c r="J36" i="32"/>
  <c r="F36" i="32"/>
  <c r="I36" i="32"/>
  <c r="J35" i="32"/>
  <c r="F35" i="32"/>
  <c r="I35" i="32"/>
  <c r="J34" i="32"/>
  <c r="F34" i="32"/>
  <c r="I34" i="32"/>
  <c r="J33" i="32"/>
  <c r="F33" i="32"/>
  <c r="I33" i="32"/>
  <c r="G32" i="32"/>
  <c r="J32" i="32"/>
  <c r="E32" i="32"/>
  <c r="F32" i="32"/>
  <c r="J31" i="32"/>
  <c r="F31" i="32"/>
  <c r="I31" i="32"/>
  <c r="J30" i="32"/>
  <c r="F30" i="32"/>
  <c r="I30" i="32" s="1"/>
  <c r="J29" i="32"/>
  <c r="F29" i="32"/>
  <c r="I29" i="32"/>
  <c r="J28" i="32"/>
  <c r="F28" i="32"/>
  <c r="I28" i="32" s="1"/>
  <c r="J27" i="32"/>
  <c r="F27" i="32"/>
  <c r="I27" i="32"/>
  <c r="J26" i="32"/>
  <c r="F26" i="32"/>
  <c r="I26" i="32"/>
  <c r="J25" i="32"/>
  <c r="F25" i="32"/>
  <c r="I25" i="32"/>
  <c r="J24" i="32"/>
  <c r="F24" i="32"/>
  <c r="I24" i="32" s="1"/>
  <c r="J23" i="32"/>
  <c r="F23" i="32"/>
  <c r="I23" i="32"/>
  <c r="G22" i="32"/>
  <c r="E22" i="32"/>
  <c r="E18" i="32"/>
  <c r="J21" i="32"/>
  <c r="F21" i="32"/>
  <c r="I21" i="32"/>
  <c r="J20" i="32"/>
  <c r="F20" i="32"/>
  <c r="I20" i="32"/>
  <c r="G19" i="32"/>
  <c r="E19" i="32"/>
  <c r="J70" i="31"/>
  <c r="F70" i="31"/>
  <c r="I70" i="31"/>
  <c r="J69" i="31"/>
  <c r="F69" i="31"/>
  <c r="I69" i="31"/>
  <c r="J68" i="31"/>
  <c r="F68" i="31"/>
  <c r="I68" i="31"/>
  <c r="J67" i="31"/>
  <c r="F67" i="31"/>
  <c r="I67" i="31"/>
  <c r="G66" i="31"/>
  <c r="E66" i="31"/>
  <c r="F66" i="31"/>
  <c r="J65" i="31"/>
  <c r="F65" i="31"/>
  <c r="I65" i="31"/>
  <c r="J64" i="31"/>
  <c r="F64" i="31"/>
  <c r="I64" i="31"/>
  <c r="J63" i="31"/>
  <c r="F63" i="31"/>
  <c r="I63" i="31"/>
  <c r="J62" i="31"/>
  <c r="F62" i="31"/>
  <c r="I62" i="31"/>
  <c r="J61" i="31"/>
  <c r="F61" i="31"/>
  <c r="I61" i="31"/>
  <c r="J60" i="31"/>
  <c r="F60" i="31"/>
  <c r="I60" i="31"/>
  <c r="J59" i="31"/>
  <c r="F59" i="31"/>
  <c r="I59" i="31"/>
  <c r="G58" i="31"/>
  <c r="J58" i="31"/>
  <c r="E58" i="31"/>
  <c r="F58" i="31"/>
  <c r="J57" i="31"/>
  <c r="F57" i="31"/>
  <c r="I57" i="31"/>
  <c r="J56" i="31"/>
  <c r="F56" i="31"/>
  <c r="I56" i="31"/>
  <c r="J55" i="31"/>
  <c r="F55" i="31"/>
  <c r="I55" i="31"/>
  <c r="G54" i="31"/>
  <c r="E54" i="31"/>
  <c r="F54" i="31"/>
  <c r="J53" i="31"/>
  <c r="F53" i="31"/>
  <c r="I53" i="31"/>
  <c r="J52" i="31"/>
  <c r="F52" i="31"/>
  <c r="I52" i="31"/>
  <c r="J51" i="31"/>
  <c r="F51" i="31"/>
  <c r="I51" i="31"/>
  <c r="J50" i="31"/>
  <c r="F50" i="31"/>
  <c r="I50" i="31"/>
  <c r="J49" i="31"/>
  <c r="F49" i="31"/>
  <c r="I49" i="31"/>
  <c r="J48" i="31"/>
  <c r="F48" i="31"/>
  <c r="I48" i="31"/>
  <c r="G47" i="31"/>
  <c r="J47" i="31"/>
  <c r="E47" i="31"/>
  <c r="E46" i="31"/>
  <c r="F47" i="31"/>
  <c r="F46" i="31"/>
  <c r="J45" i="31"/>
  <c r="F45" i="31"/>
  <c r="I45" i="31"/>
  <c r="J44" i="31"/>
  <c r="F44" i="31"/>
  <c r="I44" i="31"/>
  <c r="J43" i="31"/>
  <c r="F43" i="31"/>
  <c r="I43" i="31"/>
  <c r="G42" i="31"/>
  <c r="J42" i="31"/>
  <c r="E42" i="31"/>
  <c r="F42" i="31"/>
  <c r="J40" i="31"/>
  <c r="F40" i="31"/>
  <c r="I40" i="31"/>
  <c r="J39" i="31"/>
  <c r="F39" i="31"/>
  <c r="I39" i="31"/>
  <c r="J38" i="31"/>
  <c r="F38" i="31"/>
  <c r="I38" i="31"/>
  <c r="J37" i="31"/>
  <c r="F37" i="31"/>
  <c r="I37" i="31"/>
  <c r="J36" i="31"/>
  <c r="F36" i="31"/>
  <c r="I36" i="31"/>
  <c r="J35" i="31"/>
  <c r="F35" i="31"/>
  <c r="I35" i="31"/>
  <c r="J34" i="31"/>
  <c r="F34" i="31"/>
  <c r="I34" i="31"/>
  <c r="J33" i="31"/>
  <c r="F33" i="31"/>
  <c r="I33" i="31"/>
  <c r="G32" i="31"/>
  <c r="J32" i="31"/>
  <c r="E32" i="31"/>
  <c r="F32" i="31"/>
  <c r="J31" i="31"/>
  <c r="F31" i="31"/>
  <c r="I31" i="31" s="1"/>
  <c r="J30" i="31"/>
  <c r="F30" i="31"/>
  <c r="I30" i="31"/>
  <c r="J29" i="31"/>
  <c r="F29" i="31"/>
  <c r="I29" i="31"/>
  <c r="J28" i="31"/>
  <c r="F28" i="31"/>
  <c r="I28" i="31" s="1"/>
  <c r="J27" i="31"/>
  <c r="F27" i="31"/>
  <c r="I27" i="31"/>
  <c r="J26" i="31"/>
  <c r="F26" i="31"/>
  <c r="I26" i="31"/>
  <c r="J25" i="31"/>
  <c r="F25" i="31"/>
  <c r="I25" i="31"/>
  <c r="J24" i="31"/>
  <c r="F24" i="31"/>
  <c r="I24" i="31" s="1"/>
  <c r="J23" i="31"/>
  <c r="F23" i="31"/>
  <c r="I23" i="31"/>
  <c r="G22" i="31"/>
  <c r="E22" i="31"/>
  <c r="E18" i="31"/>
  <c r="E17" i="31"/>
  <c r="E71" i="31"/>
  <c r="F22" i="31"/>
  <c r="J21" i="31"/>
  <c r="F21" i="31"/>
  <c r="I21" i="31"/>
  <c r="J20" i="31"/>
  <c r="F20" i="31"/>
  <c r="I20" i="31"/>
  <c r="G19" i="31"/>
  <c r="E19" i="31"/>
  <c r="J70" i="30"/>
  <c r="F70" i="30"/>
  <c r="J69" i="30"/>
  <c r="F69" i="30"/>
  <c r="I69" i="30"/>
  <c r="J68" i="30"/>
  <c r="F68" i="30"/>
  <c r="I68" i="30"/>
  <c r="J67" i="30"/>
  <c r="F67" i="30"/>
  <c r="I67" i="30"/>
  <c r="G66" i="30"/>
  <c r="J66" i="30"/>
  <c r="E66" i="30"/>
  <c r="J65" i="30"/>
  <c r="I65" i="30"/>
  <c r="F65" i="30"/>
  <c r="J64" i="30"/>
  <c r="F64" i="30"/>
  <c r="I64" i="30"/>
  <c r="J63" i="30"/>
  <c r="F63" i="30"/>
  <c r="I63" i="30"/>
  <c r="J62" i="30"/>
  <c r="F62" i="30"/>
  <c r="J61" i="30"/>
  <c r="F61" i="30"/>
  <c r="I61" i="30"/>
  <c r="J60" i="30"/>
  <c r="F60" i="30"/>
  <c r="I60" i="30"/>
  <c r="J59" i="30"/>
  <c r="F59" i="30"/>
  <c r="I59" i="30"/>
  <c r="G58" i="30"/>
  <c r="J58" i="30"/>
  <c r="E58" i="30"/>
  <c r="F58" i="30"/>
  <c r="J57" i="30"/>
  <c r="F57" i="30"/>
  <c r="I57" i="30"/>
  <c r="J56" i="30"/>
  <c r="F56" i="30"/>
  <c r="F56" i="7"/>
  <c r="I56" i="30"/>
  <c r="J55" i="30"/>
  <c r="F55" i="30"/>
  <c r="I55" i="30"/>
  <c r="G54" i="30"/>
  <c r="E54" i="30"/>
  <c r="J53" i="30"/>
  <c r="F53" i="30"/>
  <c r="I53" i="30"/>
  <c r="J52" i="30"/>
  <c r="F52" i="30"/>
  <c r="I52" i="30"/>
  <c r="J51" i="30"/>
  <c r="F51" i="30"/>
  <c r="I51" i="30"/>
  <c r="J50" i="30"/>
  <c r="F50" i="30"/>
  <c r="I50" i="30"/>
  <c r="J49" i="30"/>
  <c r="F49" i="30"/>
  <c r="F49" i="7"/>
  <c r="J48" i="30"/>
  <c r="F48" i="30"/>
  <c r="I48" i="30"/>
  <c r="G47" i="30"/>
  <c r="E47" i="30"/>
  <c r="E46" i="30"/>
  <c r="F46" i="30"/>
  <c r="I46" i="30"/>
  <c r="J45" i="30"/>
  <c r="F45" i="30"/>
  <c r="I45" i="30"/>
  <c r="J44" i="30"/>
  <c r="F44" i="30"/>
  <c r="I44" i="30"/>
  <c r="J43" i="30"/>
  <c r="F43" i="30"/>
  <c r="F43" i="7"/>
  <c r="G42" i="30"/>
  <c r="J42" i="30"/>
  <c r="E42" i="30"/>
  <c r="F42" i="30"/>
  <c r="I42" i="30"/>
  <c r="J40" i="30"/>
  <c r="F40" i="30"/>
  <c r="I40" i="30"/>
  <c r="J39" i="30"/>
  <c r="F39" i="30"/>
  <c r="I39" i="30"/>
  <c r="J38" i="30"/>
  <c r="F38" i="30"/>
  <c r="I38" i="30"/>
  <c r="J37" i="30"/>
  <c r="F37" i="30"/>
  <c r="I37" i="30"/>
  <c r="J36" i="30"/>
  <c r="F36" i="30"/>
  <c r="I36" i="30"/>
  <c r="J35" i="30"/>
  <c r="F35" i="30"/>
  <c r="I35" i="30"/>
  <c r="J34" i="30"/>
  <c r="F34" i="30"/>
  <c r="I34" i="30"/>
  <c r="J33" i="30"/>
  <c r="F33" i="30"/>
  <c r="I33" i="30"/>
  <c r="G32" i="30"/>
  <c r="J32" i="30"/>
  <c r="E32" i="30"/>
  <c r="F32" i="30"/>
  <c r="J31" i="30"/>
  <c r="F31" i="30"/>
  <c r="I31" i="30"/>
  <c r="J30" i="30"/>
  <c r="F30" i="30"/>
  <c r="I30" i="30" s="1"/>
  <c r="J29" i="30"/>
  <c r="F29" i="30"/>
  <c r="I29" i="30"/>
  <c r="J28" i="30"/>
  <c r="F28" i="30"/>
  <c r="I28" i="30" s="1"/>
  <c r="J27" i="30"/>
  <c r="F27" i="30"/>
  <c r="I27" i="30" s="1"/>
  <c r="J26" i="30"/>
  <c r="I26" i="30"/>
  <c r="F26" i="30"/>
  <c r="J25" i="30"/>
  <c r="F25" i="30"/>
  <c r="I25" i="30" s="1"/>
  <c r="J24" i="30"/>
  <c r="F24" i="30"/>
  <c r="I24" i="30" s="1"/>
  <c r="J23" i="30"/>
  <c r="F23" i="30"/>
  <c r="I23" i="30" s="1"/>
  <c r="G22" i="30"/>
  <c r="J22" i="30" s="1"/>
  <c r="E22" i="30"/>
  <c r="J21" i="30"/>
  <c r="F21" i="30"/>
  <c r="I21" i="30"/>
  <c r="J20" i="30"/>
  <c r="F20" i="30"/>
  <c r="I20" i="30"/>
  <c r="G19" i="30"/>
  <c r="E19" i="30"/>
  <c r="F56" i="18"/>
  <c r="F55" i="18"/>
  <c r="F54" i="18"/>
  <c r="F53" i="18"/>
  <c r="F52" i="18"/>
  <c r="D51" i="18"/>
  <c r="F51" i="18"/>
  <c r="F50" i="18"/>
  <c r="F49" i="18"/>
  <c r="F48" i="18"/>
  <c r="D47" i="18"/>
  <c r="F47" i="18"/>
  <c r="F46" i="18"/>
  <c r="F45" i="18"/>
  <c r="F44" i="18"/>
  <c r="F43" i="18"/>
  <c r="F42" i="18"/>
  <c r="F41" i="18"/>
  <c r="D40" i="18"/>
  <c r="D57" i="18" s="1"/>
  <c r="F57" i="18" s="1"/>
  <c r="F39" i="18"/>
  <c r="F37" i="18"/>
  <c r="D36" i="18"/>
  <c r="F36" i="18"/>
  <c r="F35" i="18"/>
  <c r="F34" i="18"/>
  <c r="D33" i="18"/>
  <c r="F33" i="18"/>
  <c r="F32" i="18"/>
  <c r="F31" i="18"/>
  <c r="D30" i="18"/>
  <c r="F30" i="18" s="1"/>
  <c r="D27" i="18"/>
  <c r="F27" i="18" s="1"/>
  <c r="F29" i="18"/>
  <c r="F28" i="18"/>
  <c r="F26" i="18"/>
  <c r="F25" i="18"/>
  <c r="F24" i="18"/>
  <c r="F23" i="18"/>
  <c r="F22" i="18"/>
  <c r="F21" i="18"/>
  <c r="F20" i="18"/>
  <c r="F19" i="18"/>
  <c r="D18" i="18"/>
  <c r="F18" i="18" s="1"/>
  <c r="G48" i="66"/>
  <c r="D19" i="63"/>
  <c r="J70" i="58"/>
  <c r="F70" i="58"/>
  <c r="I70" i="58"/>
  <c r="J69" i="58"/>
  <c r="F69" i="58"/>
  <c r="I69" i="58"/>
  <c r="J68" i="58"/>
  <c r="F68" i="58"/>
  <c r="I68" i="58"/>
  <c r="J67" i="58"/>
  <c r="F67" i="58"/>
  <c r="I67" i="58"/>
  <c r="G66" i="58"/>
  <c r="E66" i="58"/>
  <c r="F66" i="58"/>
  <c r="D66" i="58"/>
  <c r="J65" i="58"/>
  <c r="F65" i="58"/>
  <c r="I65" i="58"/>
  <c r="J64" i="58"/>
  <c r="F64" i="58"/>
  <c r="I64" i="58"/>
  <c r="J63" i="58"/>
  <c r="F63" i="58"/>
  <c r="I63" i="58"/>
  <c r="J62" i="58"/>
  <c r="F62" i="58"/>
  <c r="I62" i="58"/>
  <c r="J61" i="58"/>
  <c r="F61" i="58"/>
  <c r="I61" i="58"/>
  <c r="J60" i="58"/>
  <c r="F60" i="58"/>
  <c r="I60" i="58"/>
  <c r="J59" i="58"/>
  <c r="F59" i="58"/>
  <c r="I59" i="58"/>
  <c r="G58" i="58"/>
  <c r="E58" i="58"/>
  <c r="D58" i="58"/>
  <c r="F58" i="58"/>
  <c r="J57" i="58"/>
  <c r="F57" i="58"/>
  <c r="I57" i="58"/>
  <c r="J56" i="58"/>
  <c r="F56" i="58"/>
  <c r="I56" i="58"/>
  <c r="J55" i="58"/>
  <c r="F55" i="58"/>
  <c r="I55" i="58" s="1"/>
  <c r="G54" i="58"/>
  <c r="E54" i="58"/>
  <c r="F54" i="58" s="1"/>
  <c r="D54" i="58"/>
  <c r="J53" i="58"/>
  <c r="F53" i="58"/>
  <c r="I53" i="58"/>
  <c r="J52" i="58"/>
  <c r="F52" i="58"/>
  <c r="I52" i="58"/>
  <c r="J51" i="58"/>
  <c r="F51" i="58"/>
  <c r="I51" i="58"/>
  <c r="J50" i="58"/>
  <c r="F50" i="58"/>
  <c r="I50" i="58"/>
  <c r="J49" i="58"/>
  <c r="F49" i="58"/>
  <c r="I49" i="58"/>
  <c r="J48" i="58"/>
  <c r="F48" i="58"/>
  <c r="I48" i="58"/>
  <c r="G47" i="58"/>
  <c r="J47" i="58"/>
  <c r="E47" i="58"/>
  <c r="F47" i="58"/>
  <c r="D47" i="58"/>
  <c r="J45" i="58"/>
  <c r="F45" i="58"/>
  <c r="I45" i="58"/>
  <c r="J44" i="58"/>
  <c r="F44" i="58"/>
  <c r="I44" i="58"/>
  <c r="J43" i="58"/>
  <c r="F43" i="58"/>
  <c r="I43" i="58"/>
  <c r="G42" i="58"/>
  <c r="E42" i="58"/>
  <c r="F42" i="58"/>
  <c r="D42" i="58"/>
  <c r="J40" i="58"/>
  <c r="F40" i="58"/>
  <c r="I40" i="58"/>
  <c r="J39" i="58"/>
  <c r="F39" i="58"/>
  <c r="I39" i="58"/>
  <c r="J38" i="58"/>
  <c r="F38" i="58"/>
  <c r="I38" i="58"/>
  <c r="J37" i="58"/>
  <c r="F37" i="58"/>
  <c r="I37" i="58"/>
  <c r="J36" i="58"/>
  <c r="F36" i="58"/>
  <c r="I36" i="58"/>
  <c r="J35" i="58"/>
  <c r="F35" i="58"/>
  <c r="I35" i="58" s="1"/>
  <c r="J34" i="58"/>
  <c r="F34" i="58"/>
  <c r="I34" i="58"/>
  <c r="J33" i="58"/>
  <c r="F33" i="58"/>
  <c r="I33" i="58" s="1"/>
  <c r="G32" i="58"/>
  <c r="G18" i="58" s="1"/>
  <c r="J18" i="58" s="1"/>
  <c r="E32" i="58"/>
  <c r="E18" i="58" s="1"/>
  <c r="D32" i="58"/>
  <c r="J31" i="58"/>
  <c r="F31" i="58"/>
  <c r="I31" i="58"/>
  <c r="J30" i="58"/>
  <c r="F30" i="58"/>
  <c r="I30" i="58"/>
  <c r="J29" i="58"/>
  <c r="F29" i="58"/>
  <c r="I29" i="58"/>
  <c r="J28" i="58"/>
  <c r="F28" i="58"/>
  <c r="I28" i="58"/>
  <c r="J27" i="58"/>
  <c r="F27" i="58"/>
  <c r="I27" i="58"/>
  <c r="J26" i="58"/>
  <c r="F26" i="58"/>
  <c r="I26" i="58"/>
  <c r="J25" i="58"/>
  <c r="F25" i="58"/>
  <c r="I25" i="58"/>
  <c r="J24" i="58"/>
  <c r="F24" i="58"/>
  <c r="I24" i="58"/>
  <c r="J23" i="58"/>
  <c r="F23" i="58"/>
  <c r="I23" i="58"/>
  <c r="J22" i="58"/>
  <c r="G22" i="58"/>
  <c r="E22" i="58"/>
  <c r="F22" i="58"/>
  <c r="D22" i="58"/>
  <c r="J21" i="58"/>
  <c r="I21" i="58"/>
  <c r="F21" i="58"/>
  <c r="J20" i="58"/>
  <c r="F20" i="58"/>
  <c r="I20" i="58"/>
  <c r="G19" i="58"/>
  <c r="E19" i="58"/>
  <c r="D19" i="58"/>
  <c r="F19" i="58"/>
  <c r="J70" i="57"/>
  <c r="F70" i="57"/>
  <c r="I70" i="57"/>
  <c r="J69" i="57"/>
  <c r="F69" i="57"/>
  <c r="I69" i="57"/>
  <c r="J68" i="57"/>
  <c r="F68" i="57"/>
  <c r="I68" i="57"/>
  <c r="J67" i="57"/>
  <c r="F67" i="57"/>
  <c r="I67" i="57"/>
  <c r="G66" i="57"/>
  <c r="E66" i="57"/>
  <c r="D66" i="57"/>
  <c r="F66" i="57"/>
  <c r="J65" i="57"/>
  <c r="F65" i="57"/>
  <c r="I65" i="57"/>
  <c r="J64" i="57"/>
  <c r="F64" i="57"/>
  <c r="I64" i="57"/>
  <c r="J63" i="57"/>
  <c r="F63" i="57"/>
  <c r="I63" i="57"/>
  <c r="J62" i="57"/>
  <c r="F62" i="57"/>
  <c r="I62" i="57"/>
  <c r="J61" i="57"/>
  <c r="F61" i="57"/>
  <c r="I61" i="57"/>
  <c r="J60" i="57"/>
  <c r="F60" i="57"/>
  <c r="I60" i="57"/>
  <c r="J59" i="57"/>
  <c r="F59" i="57"/>
  <c r="I59" i="57"/>
  <c r="G58" i="57"/>
  <c r="E58" i="57"/>
  <c r="D58" i="57"/>
  <c r="F58" i="57"/>
  <c r="J57" i="57"/>
  <c r="F57" i="57"/>
  <c r="I57" i="57"/>
  <c r="J56" i="57"/>
  <c r="F56" i="57"/>
  <c r="I56" i="57"/>
  <c r="J55" i="57"/>
  <c r="F55" i="57"/>
  <c r="I55" i="57"/>
  <c r="G54" i="57"/>
  <c r="G46" i="57"/>
  <c r="E54" i="57"/>
  <c r="D54" i="57"/>
  <c r="F54" i="57"/>
  <c r="J53" i="57"/>
  <c r="F53" i="57"/>
  <c r="I53" i="57"/>
  <c r="J52" i="57"/>
  <c r="F52" i="57"/>
  <c r="I52" i="57"/>
  <c r="J51" i="57"/>
  <c r="F51" i="57"/>
  <c r="I51" i="57"/>
  <c r="J50" i="57"/>
  <c r="F50" i="57"/>
  <c r="I50" i="57"/>
  <c r="J49" i="57"/>
  <c r="F49" i="57"/>
  <c r="I49" i="57"/>
  <c r="J48" i="57"/>
  <c r="F48" i="57"/>
  <c r="I48" i="57"/>
  <c r="G47" i="57"/>
  <c r="J47" i="57"/>
  <c r="E47" i="57"/>
  <c r="D47" i="57"/>
  <c r="F47" i="57"/>
  <c r="E46" i="57"/>
  <c r="J45" i="57"/>
  <c r="F45" i="57"/>
  <c r="I45" i="57"/>
  <c r="J44" i="57"/>
  <c r="F44" i="57"/>
  <c r="I44" i="57"/>
  <c r="J43" i="57"/>
  <c r="F43" i="57"/>
  <c r="I43" i="57"/>
  <c r="G42" i="57"/>
  <c r="E42" i="57"/>
  <c r="D42" i="57"/>
  <c r="F42" i="57"/>
  <c r="J40" i="57"/>
  <c r="F40" i="57"/>
  <c r="I40" i="57"/>
  <c r="J39" i="57"/>
  <c r="F39" i="57"/>
  <c r="I39" i="57"/>
  <c r="J38" i="57"/>
  <c r="F38" i="57"/>
  <c r="I38" i="57"/>
  <c r="J37" i="57"/>
  <c r="F37" i="57"/>
  <c r="I37" i="57" s="1"/>
  <c r="J36" i="57"/>
  <c r="F36" i="57"/>
  <c r="I36" i="57"/>
  <c r="J35" i="57"/>
  <c r="F35" i="57"/>
  <c r="I35" i="57"/>
  <c r="J34" i="57"/>
  <c r="F34" i="57"/>
  <c r="I34" i="57"/>
  <c r="J33" i="57"/>
  <c r="F33" i="57"/>
  <c r="I33" i="57"/>
  <c r="G32" i="57"/>
  <c r="G18" i="57" s="1"/>
  <c r="E32" i="57"/>
  <c r="F32" i="57" s="1"/>
  <c r="D32" i="57"/>
  <c r="J31" i="57"/>
  <c r="F31" i="57"/>
  <c r="I31" i="57"/>
  <c r="J30" i="57"/>
  <c r="F30" i="57"/>
  <c r="I30" i="57"/>
  <c r="J29" i="57"/>
  <c r="F29" i="57"/>
  <c r="I29" i="57"/>
  <c r="J28" i="57"/>
  <c r="F28" i="57"/>
  <c r="I28" i="57"/>
  <c r="J27" i="57"/>
  <c r="F27" i="57"/>
  <c r="I27" i="57"/>
  <c r="J26" i="57"/>
  <c r="F26" i="57"/>
  <c r="I26" i="57"/>
  <c r="J25" i="57"/>
  <c r="F25" i="57"/>
  <c r="I25" i="57"/>
  <c r="J24" i="57"/>
  <c r="F24" i="57"/>
  <c r="I24" i="57"/>
  <c r="J23" i="57"/>
  <c r="F23" i="57"/>
  <c r="I23" i="57"/>
  <c r="G22" i="57"/>
  <c r="J22" i="57"/>
  <c r="E22" i="57"/>
  <c r="F22" i="57"/>
  <c r="D22" i="57"/>
  <c r="J21" i="57"/>
  <c r="F21" i="57"/>
  <c r="I21" i="57"/>
  <c r="J20" i="57"/>
  <c r="F20" i="57"/>
  <c r="I20" i="57"/>
  <c r="G19" i="57"/>
  <c r="E19" i="57"/>
  <c r="D19" i="57"/>
  <c r="J70" i="56"/>
  <c r="F70" i="56"/>
  <c r="I70" i="56"/>
  <c r="J69" i="56"/>
  <c r="F69" i="56"/>
  <c r="I69" i="56"/>
  <c r="J68" i="56"/>
  <c r="F68" i="56"/>
  <c r="I68" i="56"/>
  <c r="J67" i="56"/>
  <c r="F67" i="56"/>
  <c r="I67" i="56"/>
  <c r="H66" i="56"/>
  <c r="G66" i="56"/>
  <c r="E66" i="56"/>
  <c r="D66" i="56"/>
  <c r="F66" i="56"/>
  <c r="J65" i="56"/>
  <c r="F65" i="56"/>
  <c r="I65" i="56"/>
  <c r="J64" i="56"/>
  <c r="F64" i="56"/>
  <c r="I64" i="56"/>
  <c r="J63" i="56"/>
  <c r="F63" i="56"/>
  <c r="I63" i="56"/>
  <c r="J62" i="56"/>
  <c r="F62" i="56"/>
  <c r="I62" i="56"/>
  <c r="J61" i="56"/>
  <c r="F61" i="56"/>
  <c r="I61" i="56"/>
  <c r="J60" i="56"/>
  <c r="F60" i="56"/>
  <c r="I60" i="56"/>
  <c r="J59" i="56"/>
  <c r="F59" i="56"/>
  <c r="I59" i="56"/>
  <c r="H58" i="56"/>
  <c r="G58" i="56"/>
  <c r="E58" i="56"/>
  <c r="D58" i="56"/>
  <c r="F58" i="56"/>
  <c r="J57" i="56"/>
  <c r="F57" i="56"/>
  <c r="I57" i="56"/>
  <c r="J56" i="56"/>
  <c r="F56" i="56"/>
  <c r="I56" i="56"/>
  <c r="J55" i="56"/>
  <c r="F55" i="56"/>
  <c r="I55" i="56"/>
  <c r="H54" i="56"/>
  <c r="G54" i="56"/>
  <c r="E54" i="56"/>
  <c r="D54" i="56"/>
  <c r="F54" i="56"/>
  <c r="J53" i="56"/>
  <c r="F53" i="56"/>
  <c r="I53" i="56"/>
  <c r="J52" i="56"/>
  <c r="F52" i="56"/>
  <c r="I52" i="56"/>
  <c r="J51" i="56"/>
  <c r="F51" i="56"/>
  <c r="I51" i="56"/>
  <c r="J50" i="56"/>
  <c r="F50" i="56"/>
  <c r="I50" i="56"/>
  <c r="J49" i="56"/>
  <c r="F49" i="56"/>
  <c r="I49" i="56"/>
  <c r="J48" i="56"/>
  <c r="F48" i="56"/>
  <c r="I48" i="56"/>
  <c r="H47" i="56"/>
  <c r="G47" i="56"/>
  <c r="J47" i="56"/>
  <c r="E47" i="56"/>
  <c r="D47" i="56"/>
  <c r="F47" i="56"/>
  <c r="G46" i="56"/>
  <c r="E46" i="56"/>
  <c r="J45" i="56"/>
  <c r="F45" i="56"/>
  <c r="I45" i="56"/>
  <c r="J44" i="56"/>
  <c r="F44" i="56"/>
  <c r="I44" i="56"/>
  <c r="J43" i="56"/>
  <c r="F43" i="56"/>
  <c r="I43" i="56"/>
  <c r="H42" i="56"/>
  <c r="G42" i="56"/>
  <c r="E42" i="56"/>
  <c r="D42" i="56"/>
  <c r="F42" i="56"/>
  <c r="J40" i="56"/>
  <c r="F40" i="56"/>
  <c r="I40" i="56"/>
  <c r="J39" i="56"/>
  <c r="F39" i="56"/>
  <c r="I39" i="56"/>
  <c r="J38" i="56"/>
  <c r="F38" i="56"/>
  <c r="I38" i="56"/>
  <c r="J37" i="56"/>
  <c r="F37" i="56"/>
  <c r="I37" i="56"/>
  <c r="J36" i="56"/>
  <c r="F36" i="56"/>
  <c r="I36" i="56"/>
  <c r="J35" i="56"/>
  <c r="F35" i="56"/>
  <c r="I35" i="56" s="1"/>
  <c r="J34" i="56"/>
  <c r="F34" i="56"/>
  <c r="I34" i="56"/>
  <c r="J33" i="56"/>
  <c r="F33" i="56"/>
  <c r="I33" i="56"/>
  <c r="H32" i="56"/>
  <c r="G32" i="56"/>
  <c r="E32" i="56"/>
  <c r="D32" i="56"/>
  <c r="F32" i="56"/>
  <c r="J31" i="56"/>
  <c r="F31" i="56"/>
  <c r="I31" i="56"/>
  <c r="J30" i="56"/>
  <c r="F30" i="56"/>
  <c r="I30" i="56"/>
  <c r="J29" i="56"/>
  <c r="F29" i="56"/>
  <c r="I29" i="56"/>
  <c r="J28" i="56"/>
  <c r="F28" i="56"/>
  <c r="I28" i="56"/>
  <c r="J27" i="56"/>
  <c r="F27" i="56"/>
  <c r="I27" i="56"/>
  <c r="J26" i="56"/>
  <c r="F26" i="56"/>
  <c r="I26" i="56"/>
  <c r="J25" i="56"/>
  <c r="F25" i="56"/>
  <c r="I25" i="56"/>
  <c r="J24" i="56"/>
  <c r="F24" i="56"/>
  <c r="I24" i="56"/>
  <c r="J23" i="56"/>
  <c r="F23" i="56"/>
  <c r="I23" i="56"/>
  <c r="H22" i="56"/>
  <c r="G22" i="56"/>
  <c r="J22" i="56"/>
  <c r="E22" i="56"/>
  <c r="D22" i="56"/>
  <c r="F22" i="56"/>
  <c r="J21" i="56"/>
  <c r="F21" i="56"/>
  <c r="I21" i="56"/>
  <c r="J20" i="56"/>
  <c r="F20" i="56"/>
  <c r="I20" i="56"/>
  <c r="H19" i="56"/>
  <c r="G19" i="56"/>
  <c r="I19" i="56"/>
  <c r="E19" i="56"/>
  <c r="E18" i="56"/>
  <c r="E17" i="56"/>
  <c r="F17" i="56" s="1"/>
  <c r="D19" i="56"/>
  <c r="F19" i="56"/>
  <c r="H18" i="56"/>
  <c r="H20" i="7"/>
  <c r="H21" i="7"/>
  <c r="H23" i="7"/>
  <c r="H24" i="7"/>
  <c r="H25" i="7"/>
  <c r="H26" i="7"/>
  <c r="H27" i="7"/>
  <c r="H28" i="7"/>
  <c r="H29" i="7"/>
  <c r="H30" i="7"/>
  <c r="H31" i="7"/>
  <c r="H33" i="7"/>
  <c r="H34" i="7"/>
  <c r="H35" i="7"/>
  <c r="H36" i="7"/>
  <c r="H37" i="7"/>
  <c r="H38" i="7"/>
  <c r="H39" i="7"/>
  <c r="H40" i="7"/>
  <c r="H41" i="7"/>
  <c r="H43" i="7"/>
  <c r="H44" i="7"/>
  <c r="H45" i="7"/>
  <c r="H48" i="7"/>
  <c r="H49" i="7"/>
  <c r="H50" i="7"/>
  <c r="H51" i="7"/>
  <c r="H52" i="7"/>
  <c r="H53" i="7"/>
  <c r="H55" i="7"/>
  <c r="H56" i="7"/>
  <c r="H57" i="7"/>
  <c r="H59" i="7"/>
  <c r="H60" i="7"/>
  <c r="H61" i="7"/>
  <c r="H62" i="7"/>
  <c r="H63" i="7"/>
  <c r="H64" i="7"/>
  <c r="H65" i="7"/>
  <c r="H67" i="7"/>
  <c r="H68" i="7"/>
  <c r="H69" i="7"/>
  <c r="H70" i="7"/>
  <c r="G20" i="7"/>
  <c r="G21" i="7"/>
  <c r="G23" i="7"/>
  <c r="G24" i="7"/>
  <c r="G25" i="7"/>
  <c r="G26" i="7"/>
  <c r="G27" i="7"/>
  <c r="G28" i="7"/>
  <c r="G29" i="7"/>
  <c r="G30" i="7"/>
  <c r="G31" i="7"/>
  <c r="G33" i="7"/>
  <c r="G34" i="7"/>
  <c r="G35" i="7"/>
  <c r="G36" i="7"/>
  <c r="G37" i="7"/>
  <c r="G38" i="7"/>
  <c r="G39" i="7"/>
  <c r="G40" i="7"/>
  <c r="G41" i="7"/>
  <c r="G43" i="7"/>
  <c r="G44" i="7"/>
  <c r="G45" i="7"/>
  <c r="G48" i="7"/>
  <c r="G49" i="7"/>
  <c r="G50" i="7"/>
  <c r="G51" i="7"/>
  <c r="G52" i="7"/>
  <c r="G53" i="7"/>
  <c r="G55" i="7"/>
  <c r="G56" i="7"/>
  <c r="G57" i="7"/>
  <c r="G59" i="7"/>
  <c r="G60" i="7"/>
  <c r="G61" i="7"/>
  <c r="G62" i="7"/>
  <c r="G63" i="7"/>
  <c r="G64" i="7"/>
  <c r="G65" i="7"/>
  <c r="G67" i="7"/>
  <c r="G68" i="7"/>
  <c r="G69" i="7"/>
  <c r="G70" i="7"/>
  <c r="F41" i="7"/>
  <c r="E20" i="7"/>
  <c r="E21" i="7"/>
  <c r="E23" i="7"/>
  <c r="E24" i="7"/>
  <c r="E25" i="7"/>
  <c r="E26" i="7"/>
  <c r="E27" i="7"/>
  <c r="E28" i="7"/>
  <c r="E29" i="7"/>
  <c r="E30" i="7"/>
  <c r="E31" i="7"/>
  <c r="E33" i="7"/>
  <c r="E34" i="7"/>
  <c r="E35" i="7"/>
  <c r="E36" i="7"/>
  <c r="E37" i="7"/>
  <c r="E38" i="7"/>
  <c r="E39" i="7"/>
  <c r="E40" i="7"/>
  <c r="E41" i="7"/>
  <c r="E43" i="7"/>
  <c r="E44" i="7"/>
  <c r="E45" i="7"/>
  <c r="E48" i="7"/>
  <c r="E49" i="7"/>
  <c r="E50" i="7"/>
  <c r="E51" i="7"/>
  <c r="E52" i="7"/>
  <c r="E53" i="7"/>
  <c r="E55" i="7"/>
  <c r="E56" i="7"/>
  <c r="E57" i="7"/>
  <c r="E59" i="7"/>
  <c r="E60" i="7"/>
  <c r="E61" i="7"/>
  <c r="E62" i="7"/>
  <c r="E63" i="7"/>
  <c r="E64" i="7"/>
  <c r="E65" i="7"/>
  <c r="E67" i="7"/>
  <c r="E68" i="7"/>
  <c r="E69" i="7"/>
  <c r="E70" i="7"/>
  <c r="D68" i="7"/>
  <c r="D69" i="7"/>
  <c r="D70" i="7"/>
  <c r="D20" i="7"/>
  <c r="D21" i="7"/>
  <c r="D23" i="7"/>
  <c r="D24" i="7"/>
  <c r="D25" i="7"/>
  <c r="D26" i="7"/>
  <c r="D27" i="7"/>
  <c r="D28" i="7"/>
  <c r="D29" i="7"/>
  <c r="D30" i="7"/>
  <c r="D31" i="7"/>
  <c r="D33" i="7"/>
  <c r="D34" i="7"/>
  <c r="D35" i="7"/>
  <c r="D36" i="7"/>
  <c r="D37" i="7"/>
  <c r="D38" i="7"/>
  <c r="D39" i="7"/>
  <c r="D40" i="7"/>
  <c r="D41" i="7"/>
  <c r="D43" i="7"/>
  <c r="D44" i="7"/>
  <c r="D45" i="7"/>
  <c r="D48" i="7"/>
  <c r="D49" i="7"/>
  <c r="D50" i="7"/>
  <c r="D51" i="7"/>
  <c r="D52" i="7"/>
  <c r="D53" i="7"/>
  <c r="D55" i="7"/>
  <c r="D56" i="7"/>
  <c r="D57" i="7"/>
  <c r="D59" i="7"/>
  <c r="D60" i="7"/>
  <c r="D61" i="7"/>
  <c r="D62" i="7"/>
  <c r="D63" i="7"/>
  <c r="D64" i="7"/>
  <c r="D65" i="7"/>
  <c r="D67" i="7"/>
  <c r="D19" i="9"/>
  <c r="E19" i="9"/>
  <c r="D28" i="9"/>
  <c r="D18" i="9"/>
  <c r="E28" i="9"/>
  <c r="D34" i="9"/>
  <c r="E34" i="9"/>
  <c r="D41" i="9"/>
  <c r="E41" i="9"/>
  <c r="D51" i="9"/>
  <c r="E51" i="9"/>
  <c r="D58" i="9"/>
  <c r="E58" i="9"/>
  <c r="D65" i="9"/>
  <c r="E65" i="9"/>
  <c r="D72" i="9"/>
  <c r="E72" i="9"/>
  <c r="D79" i="9"/>
  <c r="E79" i="9"/>
  <c r="D88" i="9"/>
  <c r="E88" i="9"/>
  <c r="I22" i="58"/>
  <c r="I47" i="58"/>
  <c r="I58" i="58"/>
  <c r="I19" i="58"/>
  <c r="I42" i="58"/>
  <c r="I66" i="58"/>
  <c r="J19" i="58"/>
  <c r="J42" i="58"/>
  <c r="D46" i="58"/>
  <c r="J54" i="58"/>
  <c r="J58" i="58"/>
  <c r="J66" i="58"/>
  <c r="I42" i="57"/>
  <c r="I54" i="57"/>
  <c r="I66" i="57"/>
  <c r="I22" i="57"/>
  <c r="I47" i="57"/>
  <c r="I58" i="57"/>
  <c r="J19" i="57"/>
  <c r="J42" i="57"/>
  <c r="D46" i="57"/>
  <c r="F46" i="57"/>
  <c r="J54" i="57"/>
  <c r="J58" i="57"/>
  <c r="J66" i="57"/>
  <c r="I47" i="56"/>
  <c r="I58" i="56"/>
  <c r="I42" i="56"/>
  <c r="I54" i="56"/>
  <c r="I66" i="56"/>
  <c r="G18" i="56"/>
  <c r="G17" i="56" s="1"/>
  <c r="J19" i="56"/>
  <c r="J42" i="56"/>
  <c r="D46" i="56"/>
  <c r="F46" i="56"/>
  <c r="I46" i="56"/>
  <c r="H46" i="56"/>
  <c r="H17" i="56"/>
  <c r="H71" i="56" s="1"/>
  <c r="J46" i="56"/>
  <c r="J54" i="56"/>
  <c r="J58" i="56"/>
  <c r="J66" i="56"/>
  <c r="F67" i="7"/>
  <c r="F53" i="7"/>
  <c r="I54" i="32"/>
  <c r="I66" i="32"/>
  <c r="I42" i="32"/>
  <c r="F46" i="32"/>
  <c r="F19" i="32"/>
  <c r="I19" i="32"/>
  <c r="J19" i="32"/>
  <c r="I32" i="32"/>
  <c r="I47" i="32"/>
  <c r="F58" i="32"/>
  <c r="I58" i="32"/>
  <c r="G46" i="32"/>
  <c r="I42" i="31"/>
  <c r="I54" i="31"/>
  <c r="I58" i="31"/>
  <c r="I66" i="31"/>
  <c r="F19" i="31"/>
  <c r="I19" i="31"/>
  <c r="J19" i="31"/>
  <c r="I32" i="31"/>
  <c r="I47" i="31"/>
  <c r="J66" i="31"/>
  <c r="G46" i="31"/>
  <c r="I46" i="31"/>
  <c r="F19" i="30"/>
  <c r="I19" i="30"/>
  <c r="I32" i="30"/>
  <c r="I58" i="30"/>
  <c r="E18" i="30"/>
  <c r="E17" i="30"/>
  <c r="J19" i="30"/>
  <c r="F47" i="30"/>
  <c r="I47" i="30"/>
  <c r="J47" i="30"/>
  <c r="G46" i="30"/>
  <c r="F54" i="30"/>
  <c r="I54" i="30"/>
  <c r="I62" i="30"/>
  <c r="F66" i="30"/>
  <c r="I66" i="30"/>
  <c r="I70" i="30"/>
  <c r="I46" i="32"/>
  <c r="I54" i="44"/>
  <c r="I58" i="44"/>
  <c r="I66" i="44"/>
  <c r="F19" i="44"/>
  <c r="I19" i="44"/>
  <c r="J19" i="44"/>
  <c r="I47" i="44"/>
  <c r="J58" i="44"/>
  <c r="H66" i="7"/>
  <c r="G46" i="44"/>
  <c r="F37" i="7"/>
  <c r="H42" i="7"/>
  <c r="D66" i="7"/>
  <c r="H19" i="7"/>
  <c r="F62" i="7"/>
  <c r="J46" i="44"/>
  <c r="G42" i="7"/>
  <c r="F69" i="7"/>
  <c r="G58" i="7"/>
  <c r="D47" i="7"/>
  <c r="H47" i="7"/>
  <c r="F59" i="7"/>
  <c r="G18" i="32"/>
  <c r="G17" i="32" s="1"/>
  <c r="H17" i="44"/>
  <c r="H71" i="44"/>
  <c r="I22" i="56"/>
  <c r="D18" i="56"/>
  <c r="F19" i="57"/>
  <c r="I19" i="57"/>
  <c r="D18" i="57"/>
  <c r="D54" i="7"/>
  <c r="D58" i="7"/>
  <c r="H58" i="7"/>
  <c r="D42" i="7"/>
  <c r="E58" i="7"/>
  <c r="E66" i="7"/>
  <c r="D17" i="44"/>
  <c r="D46" i="44"/>
  <c r="F46" i="44"/>
  <c r="I46" i="44"/>
  <c r="D17" i="57"/>
  <c r="D17" i="56"/>
  <c r="D71" i="56"/>
  <c r="D71" i="57"/>
  <c r="I19" i="77"/>
  <c r="G17" i="77"/>
  <c r="I18" i="77"/>
  <c r="I62" i="77"/>
  <c r="I93" i="77"/>
  <c r="I23" i="77"/>
  <c r="I24" i="77"/>
  <c r="I116" i="77"/>
  <c r="I56" i="77"/>
  <c r="I63" i="77"/>
  <c r="J63" i="77"/>
  <c r="I71" i="77"/>
  <c r="I75" i="77"/>
  <c r="I81" i="77"/>
  <c r="I88" i="77"/>
  <c r="G61" i="77"/>
  <c r="G74" i="77"/>
  <c r="I74" i="77" s="1"/>
  <c r="G80" i="77"/>
  <c r="J80" i="77"/>
  <c r="I80" i="77"/>
  <c r="G79" i="77"/>
  <c r="J18" i="77"/>
  <c r="J19" i="77"/>
  <c r="I42" i="29"/>
  <c r="F46" i="29"/>
  <c r="I54" i="29"/>
  <c r="I58" i="29"/>
  <c r="I66" i="29"/>
  <c r="F19" i="29"/>
  <c r="I19" i="29"/>
  <c r="J19" i="29"/>
  <c r="I32" i="29"/>
  <c r="I47" i="29"/>
  <c r="G46" i="29"/>
  <c r="I46" i="29"/>
  <c r="I58" i="28"/>
  <c r="J66" i="28"/>
  <c r="G66" i="7"/>
  <c r="G54" i="7"/>
  <c r="F40" i="7"/>
  <c r="E19" i="7"/>
  <c r="F65" i="7"/>
  <c r="F35" i="28"/>
  <c r="I35" i="28" s="1"/>
  <c r="E32" i="28"/>
  <c r="F32" i="28" s="1"/>
  <c r="I38" i="28"/>
  <c r="I63" i="28"/>
  <c r="J22" i="28"/>
  <c r="F54" i="75"/>
  <c r="I61" i="77"/>
  <c r="I46" i="57"/>
  <c r="J46" i="57"/>
  <c r="I17" i="77"/>
  <c r="D71" i="44"/>
  <c r="G46" i="58"/>
  <c r="J46" i="58" s="1"/>
  <c r="D18" i="58"/>
  <c r="F32" i="44"/>
  <c r="E18" i="44"/>
  <c r="F18" i="44" s="1"/>
  <c r="J42" i="44"/>
  <c r="F42" i="44"/>
  <c r="I42" i="44"/>
  <c r="F71" i="60"/>
  <c r="I71" i="60"/>
  <c r="E70" i="60"/>
  <c r="J95" i="60"/>
  <c r="I95" i="60"/>
  <c r="F95" i="60"/>
  <c r="E121" i="60"/>
  <c r="F17" i="60"/>
  <c r="F22" i="60"/>
  <c r="F111" i="60"/>
  <c r="I111" i="60"/>
  <c r="D108" i="60"/>
  <c r="F108" i="60"/>
  <c r="I108" i="60"/>
  <c r="E124" i="77"/>
  <c r="I103" i="77"/>
  <c r="J116" i="77"/>
  <c r="G114" i="77"/>
  <c r="F66" i="7"/>
  <c r="I17" i="60"/>
  <c r="G76" i="60"/>
  <c r="F30" i="60"/>
  <c r="H71" i="60"/>
  <c r="J85" i="60"/>
  <c r="J98" i="60"/>
  <c r="J100" i="60"/>
  <c r="J113" i="60"/>
  <c r="H22" i="60"/>
  <c r="I101" i="77"/>
  <c r="J58" i="29"/>
  <c r="J17" i="60"/>
  <c r="G55" i="60"/>
  <c r="J77" i="60"/>
  <c r="I56" i="60"/>
  <c r="G23" i="60"/>
  <c r="D58" i="60"/>
  <c r="I19" i="60"/>
  <c r="J19" i="60"/>
  <c r="F24" i="60"/>
  <c r="I24" i="60"/>
  <c r="D76" i="60"/>
  <c r="F77" i="60"/>
  <c r="I77" i="60"/>
  <c r="G98" i="77"/>
  <c r="F54" i="28"/>
  <c r="J47" i="29"/>
  <c r="J66" i="29"/>
  <c r="F23" i="60"/>
  <c r="F113" i="60"/>
  <c r="I113" i="60"/>
  <c r="I30" i="60"/>
  <c r="F42" i="28"/>
  <c r="I42" i="28"/>
  <c r="E42" i="7"/>
  <c r="D48" i="66"/>
  <c r="I98" i="77"/>
  <c r="D70" i="60"/>
  <c r="F70" i="60"/>
  <c r="F76" i="60"/>
  <c r="F58" i="60"/>
  <c r="I58" i="60"/>
  <c r="D55" i="60"/>
  <c r="J55" i="60"/>
  <c r="J114" i="77"/>
  <c r="G111" i="77"/>
  <c r="I114" i="77"/>
  <c r="I23" i="60"/>
  <c r="J23" i="60"/>
  <c r="G22" i="60"/>
  <c r="I79" i="77"/>
  <c r="J76" i="60"/>
  <c r="G70" i="60"/>
  <c r="I76" i="60"/>
  <c r="I32" i="44"/>
  <c r="I54" i="28"/>
  <c r="H121" i="60"/>
  <c r="J71" i="60"/>
  <c r="H70" i="60"/>
  <c r="D17" i="58"/>
  <c r="D71" i="58"/>
  <c r="J111" i="77"/>
  <c r="I111" i="77"/>
  <c r="F55" i="60"/>
  <c r="I55" i="60"/>
  <c r="D121" i="60"/>
  <c r="F121" i="60"/>
  <c r="J70" i="60"/>
  <c r="I70" i="60"/>
  <c r="I22" i="60"/>
  <c r="J22" i="60"/>
  <c r="G121" i="60"/>
  <c r="I121" i="60"/>
  <c r="J121" i="60"/>
  <c r="J54" i="30"/>
  <c r="J54" i="29"/>
  <c r="G19" i="7"/>
  <c r="G58" i="77"/>
  <c r="I58" i="77" s="1"/>
  <c r="J98" i="77"/>
  <c r="J101" i="77"/>
  <c r="J62" i="77"/>
  <c r="J61" i="77"/>
  <c r="J59" i="77"/>
  <c r="J17" i="77"/>
  <c r="J23" i="77"/>
  <c r="F63" i="7"/>
  <c r="I43" i="30"/>
  <c r="I49" i="30"/>
  <c r="F44" i="7"/>
  <c r="F57" i="7"/>
  <c r="F42" i="7"/>
  <c r="F38" i="7"/>
  <c r="F45" i="7"/>
  <c r="F60" i="7"/>
  <c r="F51" i="7"/>
  <c r="F58" i="7"/>
  <c r="I60" i="28"/>
  <c r="F48" i="7"/>
  <c r="F64" i="7"/>
  <c r="F39" i="7"/>
  <c r="F70" i="7"/>
  <c r="I27" i="28"/>
  <c r="F61" i="7"/>
  <c r="F52" i="7"/>
  <c r="F68" i="7"/>
  <c r="H54" i="7"/>
  <c r="H46" i="7"/>
  <c r="F18" i="56"/>
  <c r="E71" i="56"/>
  <c r="F71" i="56" s="1"/>
  <c r="E17" i="32"/>
  <c r="E71" i="30"/>
  <c r="E17" i="29"/>
  <c r="E71" i="29"/>
  <c r="F22" i="29"/>
  <c r="E71" i="32"/>
  <c r="F33" i="7"/>
  <c r="F32" i="58"/>
  <c r="D18" i="63"/>
  <c r="J32" i="58"/>
  <c r="J74" i="77"/>
  <c r="I32" i="56"/>
  <c r="J32" i="56" l="1"/>
  <c r="I53" i="7"/>
  <c r="I68" i="7"/>
  <c r="I59" i="7"/>
  <c r="I65" i="7"/>
  <c r="I49" i="7"/>
  <c r="I38" i="7"/>
  <c r="I63" i="7"/>
  <c r="I70" i="7"/>
  <c r="I45" i="7"/>
  <c r="I58" i="7"/>
  <c r="I66" i="7"/>
  <c r="I61" i="7"/>
  <c r="I51" i="7"/>
  <c r="I40" i="7"/>
  <c r="I43" i="7"/>
  <c r="I67" i="7"/>
  <c r="I37" i="7"/>
  <c r="J58" i="7"/>
  <c r="I48" i="7"/>
  <c r="I56" i="7"/>
  <c r="I57" i="7"/>
  <c r="I69" i="7"/>
  <c r="I64" i="7"/>
  <c r="I60" i="7"/>
  <c r="I44" i="7"/>
  <c r="I39" i="7"/>
  <c r="J68" i="7"/>
  <c r="J63" i="7"/>
  <c r="J59" i="7"/>
  <c r="J53" i="7"/>
  <c r="J49" i="7"/>
  <c r="J43" i="7"/>
  <c r="J38" i="7"/>
  <c r="I52" i="7"/>
  <c r="I62" i="7"/>
  <c r="J42" i="7"/>
  <c r="I42" i="7"/>
  <c r="J29" i="7"/>
  <c r="J20" i="7"/>
  <c r="J67" i="7"/>
  <c r="J62" i="7"/>
  <c r="J57" i="7"/>
  <c r="J52" i="7"/>
  <c r="J48" i="7"/>
  <c r="J70" i="7"/>
  <c r="J65" i="7"/>
  <c r="J61" i="7"/>
  <c r="J56" i="7"/>
  <c r="J51" i="7"/>
  <c r="J45" i="7"/>
  <c r="J40" i="7"/>
  <c r="J66" i="7"/>
  <c r="J69" i="7"/>
  <c r="J64" i="7"/>
  <c r="J60" i="7"/>
  <c r="J44" i="7"/>
  <c r="J39" i="7"/>
  <c r="H159" i="65"/>
  <c r="G30" i="77"/>
  <c r="J30" i="77" s="1"/>
  <c r="J43" i="77"/>
  <c r="G17" i="44"/>
  <c r="J18" i="44"/>
  <c r="I22" i="44"/>
  <c r="I18" i="44"/>
  <c r="J54" i="7"/>
  <c r="G18" i="30"/>
  <c r="G17" i="30" s="1"/>
  <c r="G47" i="7"/>
  <c r="J47" i="7" s="1"/>
  <c r="E17" i="44"/>
  <c r="E71" i="44" s="1"/>
  <c r="F71" i="44" s="1"/>
  <c r="F17" i="44"/>
  <c r="I17" i="44" s="1"/>
  <c r="F22" i="28"/>
  <c r="F22" i="32"/>
  <c r="I22" i="32" s="1"/>
  <c r="D17" i="30"/>
  <c r="F18" i="30"/>
  <c r="F22" i="30"/>
  <c r="I22" i="30" s="1"/>
  <c r="D22" i="7"/>
  <c r="F21" i="7"/>
  <c r="I21" i="7" s="1"/>
  <c r="I32" i="58"/>
  <c r="J18" i="57"/>
  <c r="G17" i="57"/>
  <c r="J32" i="57"/>
  <c r="J37" i="7"/>
  <c r="I32" i="57"/>
  <c r="J36" i="7"/>
  <c r="E18" i="57"/>
  <c r="G71" i="56"/>
  <c r="J17" i="56"/>
  <c r="I71" i="56"/>
  <c r="I17" i="56"/>
  <c r="J71" i="56"/>
  <c r="J18" i="56"/>
  <c r="I18" i="56"/>
  <c r="I33" i="7"/>
  <c r="H32" i="7"/>
  <c r="F27" i="7"/>
  <c r="I27" i="7" s="1"/>
  <c r="J26" i="7"/>
  <c r="J21" i="7"/>
  <c r="F30" i="7"/>
  <c r="I30" i="7" s="1"/>
  <c r="F31" i="7"/>
  <c r="I31" i="7" s="1"/>
  <c r="G22" i="7"/>
  <c r="J23" i="7"/>
  <c r="J35" i="7"/>
  <c r="F17" i="32"/>
  <c r="I17" i="32" s="1"/>
  <c r="D71" i="32"/>
  <c r="F71" i="32" s="1"/>
  <c r="F18" i="32"/>
  <c r="I18" i="32" s="1"/>
  <c r="G71" i="32"/>
  <c r="H17" i="32"/>
  <c r="J18" i="32"/>
  <c r="J22" i="32"/>
  <c r="J24" i="7"/>
  <c r="G18" i="31"/>
  <c r="G17" i="31" s="1"/>
  <c r="G71" i="31" s="1"/>
  <c r="I22" i="31"/>
  <c r="H17" i="31"/>
  <c r="J18" i="31"/>
  <c r="H18" i="7"/>
  <c r="J30" i="7"/>
  <c r="J22" i="31"/>
  <c r="H22" i="7"/>
  <c r="D71" i="31"/>
  <c r="F71" i="31" s="1"/>
  <c r="I71" i="31" s="1"/>
  <c r="F17" i="31"/>
  <c r="I17" i="31" s="1"/>
  <c r="F18" i="31"/>
  <c r="I18" i="31" s="1"/>
  <c r="F28" i="7"/>
  <c r="I28" i="7" s="1"/>
  <c r="F24" i="7"/>
  <c r="I24" i="7" s="1"/>
  <c r="G71" i="30"/>
  <c r="J71" i="30" s="1"/>
  <c r="J17" i="30"/>
  <c r="J18" i="30"/>
  <c r="I18" i="30"/>
  <c r="F23" i="7"/>
  <c r="I23" i="7" s="1"/>
  <c r="F25" i="7"/>
  <c r="I25" i="7" s="1"/>
  <c r="J28" i="7"/>
  <c r="I22" i="29"/>
  <c r="J27" i="7"/>
  <c r="G18" i="29"/>
  <c r="J19" i="7"/>
  <c r="J50" i="7"/>
  <c r="J33" i="7"/>
  <c r="J31" i="7"/>
  <c r="D18" i="29"/>
  <c r="G46" i="7"/>
  <c r="J46" i="7" s="1"/>
  <c r="J46" i="28"/>
  <c r="J47" i="28"/>
  <c r="J34" i="7"/>
  <c r="G32" i="7"/>
  <c r="G18" i="28"/>
  <c r="J18" i="28" s="1"/>
  <c r="I32" i="28"/>
  <c r="J25" i="7"/>
  <c r="I20" i="7"/>
  <c r="J55" i="7"/>
  <c r="F50" i="7"/>
  <c r="I50" i="7" s="1"/>
  <c r="E47" i="7"/>
  <c r="F47" i="28"/>
  <c r="F46" i="28"/>
  <c r="I46" i="28" s="1"/>
  <c r="D46" i="7"/>
  <c r="E32" i="7"/>
  <c r="F34" i="7"/>
  <c r="I34" i="7" s="1"/>
  <c r="F35" i="7"/>
  <c r="I35" i="7" s="1"/>
  <c r="F36" i="7"/>
  <c r="I36" i="7" s="1"/>
  <c r="I22" i="28"/>
  <c r="F29" i="7"/>
  <c r="I29" i="7" s="1"/>
  <c r="D18" i="28"/>
  <c r="E18" i="28"/>
  <c r="E17" i="28" s="1"/>
  <c r="E71" i="28" s="1"/>
  <c r="E22" i="7"/>
  <c r="F26" i="7"/>
  <c r="I26" i="7" s="1"/>
  <c r="F19" i="28"/>
  <c r="D19" i="7"/>
  <c r="H111" i="65"/>
  <c r="E18" i="9"/>
  <c r="I31" i="77"/>
  <c r="G73" i="77"/>
  <c r="J58" i="77"/>
  <c r="F40" i="18"/>
  <c r="D38" i="18"/>
  <c r="F38" i="18" s="1"/>
  <c r="I54" i="58"/>
  <c r="F54" i="7"/>
  <c r="I54" i="7" s="1"/>
  <c r="F55" i="7"/>
  <c r="I55" i="7" s="1"/>
  <c r="E46" i="58"/>
  <c r="E17" i="58" s="1"/>
  <c r="E54" i="7"/>
  <c r="G17" i="58"/>
  <c r="F18" i="58"/>
  <c r="I30" i="77" l="1"/>
  <c r="G22" i="77"/>
  <c r="J22" i="77" s="1"/>
  <c r="G71" i="44"/>
  <c r="J71" i="44" s="1"/>
  <c r="J17" i="44"/>
  <c r="G17" i="28"/>
  <c r="G71" i="28" s="1"/>
  <c r="J71" i="28" s="1"/>
  <c r="G18" i="7"/>
  <c r="J18" i="7" s="1"/>
  <c r="F32" i="7"/>
  <c r="I32" i="7" s="1"/>
  <c r="F22" i="7"/>
  <c r="I22" i="7" s="1"/>
  <c r="D71" i="30"/>
  <c r="F71" i="30" s="1"/>
  <c r="F17" i="30"/>
  <c r="I17" i="30" s="1"/>
  <c r="D18" i="7"/>
  <c r="D17" i="28"/>
  <c r="D17" i="7" s="1"/>
  <c r="J17" i="57"/>
  <c r="G71" i="57"/>
  <c r="J71" i="57" s="1"/>
  <c r="E17" i="57"/>
  <c r="F18" i="57"/>
  <c r="I18" i="57" s="1"/>
  <c r="J32" i="7"/>
  <c r="J22" i="7"/>
  <c r="I71" i="32"/>
  <c r="H71" i="32"/>
  <c r="J71" i="32" s="1"/>
  <c r="J17" i="32"/>
  <c r="H17" i="7"/>
  <c r="J17" i="31"/>
  <c r="H71" i="31"/>
  <c r="I71" i="30"/>
  <c r="G17" i="29"/>
  <c r="J18" i="29"/>
  <c r="D17" i="29"/>
  <c r="F18" i="29"/>
  <c r="I18" i="29" s="1"/>
  <c r="I47" i="28"/>
  <c r="F47" i="7"/>
  <c r="I47" i="7" s="1"/>
  <c r="E18" i="7"/>
  <c r="F18" i="28"/>
  <c r="I18" i="28" s="1"/>
  <c r="I19" i="28"/>
  <c r="F19" i="7"/>
  <c r="I19" i="7" s="1"/>
  <c r="I73" i="77"/>
  <c r="J73" i="77"/>
  <c r="D124" i="77"/>
  <c r="F124" i="77" s="1"/>
  <c r="F46" i="58"/>
  <c r="E46" i="7"/>
  <c r="G71" i="58"/>
  <c r="J17" i="58"/>
  <c r="I18" i="58"/>
  <c r="E17" i="7"/>
  <c r="E71" i="58"/>
  <c r="F17" i="58"/>
  <c r="I22" i="77" l="1"/>
  <c r="G124" i="77"/>
  <c r="J124" i="77" s="1"/>
  <c r="I71" i="44"/>
  <c r="G17" i="7"/>
  <c r="J17" i="7" s="1"/>
  <c r="J17" i="28"/>
  <c r="D71" i="28"/>
  <c r="F17" i="28"/>
  <c r="I17" i="28" s="1"/>
  <c r="E71" i="57"/>
  <c r="F71" i="57" s="1"/>
  <c r="I71" i="57" s="1"/>
  <c r="F17" i="57"/>
  <c r="I17" i="57" s="1"/>
  <c r="J71" i="31"/>
  <c r="H71" i="7"/>
  <c r="J17" i="29"/>
  <c r="G71" i="29"/>
  <c r="J71" i="29" s="1"/>
  <c r="F18" i="7"/>
  <c r="I18" i="7" s="1"/>
  <c r="F17" i="29"/>
  <c r="I17" i="29" s="1"/>
  <c r="D71" i="29"/>
  <c r="F71" i="29" s="1"/>
  <c r="F71" i="28"/>
  <c r="I71" i="28" s="1"/>
  <c r="I46" i="58"/>
  <c r="F46" i="7"/>
  <c r="I46" i="7" s="1"/>
  <c r="J71" i="58"/>
  <c r="I17" i="58"/>
  <c r="E71" i="7"/>
  <c r="F71" i="58"/>
  <c r="I124" i="77" l="1"/>
  <c r="G71" i="7"/>
  <c r="J71" i="7" s="1"/>
  <c r="F17" i="7"/>
  <c r="I17" i="7" s="1"/>
  <c r="I71" i="29"/>
  <c r="D71" i="7"/>
  <c r="I71" i="58"/>
  <c r="F71" i="7"/>
  <c r="D39" i="79"/>
  <c r="I71" i="7" l="1"/>
</calcChain>
</file>

<file path=xl/sharedStrings.xml><?xml version="1.0" encoding="utf-8"?>
<sst xmlns="http://schemas.openxmlformats.org/spreadsheetml/2006/main" count="4556" uniqueCount="961">
  <si>
    <t>Ukupni rashodi i izdaci (2+30+42+50)</t>
  </si>
  <si>
    <t>Ukupni tekući rashodi (3+6+16+26)</t>
  </si>
  <si>
    <t>Plaće i naknade troškova zaposlenih (4+5)</t>
  </si>
  <si>
    <t>Izdaci za materijal, sitan inventar i usluge                 (7+…………...+15)</t>
  </si>
  <si>
    <t>Tekući transferi, grantovi i drugi tekući rashodi (17+……………+25)</t>
  </si>
  <si>
    <t>Izdaci za kamate   (27+…...+29)</t>
  </si>
  <si>
    <t>Ukupni kapitalni izdaci (31+38)</t>
  </si>
  <si>
    <t>Izdaci za nabavku stalnih sredstava (32+….+37)</t>
  </si>
  <si>
    <t>Kapitalni transferi i grantovi (39+…..+41)</t>
  </si>
  <si>
    <t>Izdaci za finansijsku imovinu  (43+…..+49)</t>
  </si>
  <si>
    <t>Izdaci za otplate dugova (51+…+53)</t>
  </si>
  <si>
    <t>UKUPNO (1+54)</t>
  </si>
  <si>
    <t>6 (4+5)</t>
  </si>
  <si>
    <t>Procenat  7/8               x 100</t>
  </si>
  <si>
    <t>Izmjene i dopune (rebalans, prestruktur., preraspodjela, rezerva, namjenska sredstva i dr.)</t>
  </si>
  <si>
    <t>Institucija:</t>
  </si>
  <si>
    <t>ID:</t>
  </si>
  <si>
    <t>Šifra djelatnosti:</t>
  </si>
  <si>
    <t>________</t>
  </si>
  <si>
    <t>Sjedište:</t>
  </si>
  <si>
    <t>Fond:</t>
  </si>
  <si>
    <t>___________</t>
  </si>
  <si>
    <t>_____________</t>
  </si>
  <si>
    <t>Pojedinačni obrazac:</t>
  </si>
  <si>
    <t>Konsolidovani obrazac:</t>
  </si>
  <si>
    <t xml:space="preserve">Sjedište: </t>
  </si>
  <si>
    <t>__________________</t>
  </si>
  <si>
    <t>Šifra djelat.:</t>
  </si>
  <si>
    <t>Projektni kod:</t>
  </si>
  <si>
    <t>Organizacioni kod:</t>
  </si>
  <si>
    <t>Ugovorene i druge posebne usluge</t>
  </si>
  <si>
    <t>Kontribucije -članarine</t>
  </si>
  <si>
    <t>Izdaci za energiju i komunalne usluge</t>
  </si>
  <si>
    <t>Izdaci telefonskih i poštanskih usluga</t>
  </si>
  <si>
    <t>Tekući transferi drugim nivoima vlasti</t>
  </si>
  <si>
    <t>Izdaci za kupovinu dionica privatnih preduzeća  i učešće u  zajedničkim ulaganjima</t>
  </si>
  <si>
    <t>000000</t>
  </si>
  <si>
    <t>011000</t>
  </si>
  <si>
    <t>011900</t>
  </si>
  <si>
    <t>020000</t>
  </si>
  <si>
    <t>Unamljivanje imovine i opreme</t>
  </si>
  <si>
    <t>Tekući grantovi pojedincima</t>
  </si>
  <si>
    <t>Tekući grantovi neprofitnim organizacijama</t>
  </si>
  <si>
    <t>Kapitalni grantovi pojedincima i neprofitnim organizacijama</t>
  </si>
  <si>
    <t>029000</t>
  </si>
  <si>
    <t>Neotpisana vrijednost dugročnih plasmana  (15 minus 16)</t>
  </si>
  <si>
    <t>Neotpisana vrijednost vrijedonosnih papira (18 minus 19)</t>
  </si>
  <si>
    <t>031000</t>
  </si>
  <si>
    <t>031900</t>
  </si>
  <si>
    <t>090000</t>
  </si>
  <si>
    <t>Korigovani budžet</t>
  </si>
  <si>
    <t>Nabavka materijala i sitnog inventara</t>
  </si>
  <si>
    <t>Zbirni obrazac:</t>
  </si>
  <si>
    <t>BOSNA I HERCEGOVINA</t>
  </si>
  <si>
    <t>OBRAZAC BS</t>
  </si>
  <si>
    <t xml:space="preserve"> BILANS STANJA</t>
  </si>
  <si>
    <t>KM</t>
  </si>
  <si>
    <t>Broj Konta</t>
  </si>
  <si>
    <t>Pozicija</t>
  </si>
  <si>
    <t>U obračunskom periodu tekuće godine</t>
  </si>
  <si>
    <t>U istom obračunskom periodu prethodne godine</t>
  </si>
  <si>
    <t>I AKTIVA</t>
  </si>
  <si>
    <t>100000+          200000</t>
  </si>
  <si>
    <t xml:space="preserve">A. Gotovina, kratkoročna potraživanja, razgraničenja i zalihe (3+……10) </t>
  </si>
  <si>
    <t>Novčana sredstva i plemeniti metali</t>
  </si>
  <si>
    <t>Vrijednosni papiri</t>
  </si>
  <si>
    <t>Kratkoročna potraživanja</t>
  </si>
  <si>
    <t>Kratkoročni plasmani</t>
  </si>
  <si>
    <t>Finansijski i obračunski odnosi sa drugim povezanim jedinicama</t>
  </si>
  <si>
    <t>Zalihe materijala i robe</t>
  </si>
  <si>
    <t>Zalihe sitnog inventara</t>
  </si>
  <si>
    <t>Kratkoročna razgraničenja</t>
  </si>
  <si>
    <t>Ispravka vrijednosti stalnih sredstava</t>
  </si>
  <si>
    <t>011-0119</t>
  </si>
  <si>
    <t>Neotpisana vrijednost stalnih sredstava (12 minus 13)</t>
  </si>
  <si>
    <t>Dugoročni plasmani</t>
  </si>
  <si>
    <t>Ispravka vrijednosti dugoročnih plasmana</t>
  </si>
  <si>
    <t>020-029</t>
  </si>
  <si>
    <t>Ispravka vrijednosti vrijedonosnih papira</t>
  </si>
  <si>
    <t>031-0319</t>
  </si>
  <si>
    <t>09</t>
  </si>
  <si>
    <t xml:space="preserve">Dugoročna razgraničenja </t>
  </si>
  <si>
    <t xml:space="preserve">UKUPNA AKTIVA   (2 + 11) =41  </t>
  </si>
  <si>
    <t>II  PASIVA</t>
  </si>
  <si>
    <t>A.Kratkoročne obaveze i razgraničenja (25+.......+30)</t>
  </si>
  <si>
    <t>Kratkoročne tekuće obaveze</t>
  </si>
  <si>
    <t>Obaveze po osnovu vrijednosnih papira</t>
  </si>
  <si>
    <t>Kratkoročni krediti i zajmovi</t>
  </si>
  <si>
    <t>Obaveze prema djelatnicima</t>
  </si>
  <si>
    <t>B.Dugoročne  obaveze i razgraničenja (32+33+34)</t>
  </si>
  <si>
    <t>Dugoročni krediti i zajmovi</t>
  </si>
  <si>
    <t>Ostale dugoročne obaveze</t>
  </si>
  <si>
    <t>Dugoročna razgraničenja</t>
  </si>
  <si>
    <t>C.Izvori stalnih sredstava (36+37+38+39 minus 40)</t>
  </si>
  <si>
    <t>Izvori stalnih sredstava</t>
  </si>
  <si>
    <t>Ostali izvori sredstava</t>
  </si>
  <si>
    <t>Izvori sredstava rezervi</t>
  </si>
  <si>
    <t>Neraspoređeni višak prihoda nad rashodima</t>
  </si>
  <si>
    <t>Neraspoređeni višak rashoda nad prihodima</t>
  </si>
  <si>
    <t>UKUPNA PASIVA     (24+31+35) = 22</t>
  </si>
  <si>
    <t>Rukovodilac</t>
  </si>
  <si>
    <t>Ostvareni kumulativni iznos istog perioda prethodne godine</t>
  </si>
  <si>
    <t>Ostvareni kumulativni iznos u izvještajnom periodu</t>
  </si>
  <si>
    <t>Ekon. kod</t>
  </si>
  <si>
    <t>Opis</t>
  </si>
  <si>
    <t>Socijalna zaštita n. k.</t>
  </si>
  <si>
    <t>109</t>
  </si>
  <si>
    <t>IiR Socijalna zaštita</t>
  </si>
  <si>
    <t>108</t>
  </si>
  <si>
    <t>Socijalno isključenje n. k.</t>
  </si>
  <si>
    <t>107</t>
  </si>
  <si>
    <t>Stanovanje</t>
  </si>
  <si>
    <t>106</t>
  </si>
  <si>
    <t>Nezaposlenost</t>
  </si>
  <si>
    <t>105</t>
  </si>
  <si>
    <t>Porodica i djeca</t>
  </si>
  <si>
    <t>104</t>
  </si>
  <si>
    <t>Nasljednici</t>
  </si>
  <si>
    <t>103</t>
  </si>
  <si>
    <t>Starost</t>
  </si>
  <si>
    <t>102</t>
  </si>
  <si>
    <t>Bolest i hendikepiranost</t>
  </si>
  <si>
    <t>101</t>
  </si>
  <si>
    <t>Socijalna zaštita      (72+…..+80)</t>
  </si>
  <si>
    <t>10</t>
  </si>
  <si>
    <t>Obrazovanje n. k.</t>
  </si>
  <si>
    <t>098</t>
  </si>
  <si>
    <t>IiR Obrazovanje</t>
  </si>
  <si>
    <t>097</t>
  </si>
  <si>
    <t>Pomoćne usluge obrazovanju</t>
  </si>
  <si>
    <t>096</t>
  </si>
  <si>
    <t>Obrazovanje koje nije definisano nivoom</t>
  </si>
  <si>
    <t>095</t>
  </si>
  <si>
    <t>Visoko obrazovanje</t>
  </si>
  <si>
    <t>094</t>
  </si>
  <si>
    <t>Obrazovanje poslije srednje škole koje nije visoko obrazovanje</t>
  </si>
  <si>
    <t>093</t>
  </si>
  <si>
    <t>Srednje obrazovanje</t>
  </si>
  <si>
    <t>092</t>
  </si>
  <si>
    <t>Predškolsko i osnovno obrazovanje</t>
  </si>
  <si>
    <t>091</t>
  </si>
  <si>
    <t>Obrazovanje         (63+…..+70)</t>
  </si>
  <si>
    <t>Rekreacija, kultura i religija n. k.</t>
  </si>
  <si>
    <t>086</t>
  </si>
  <si>
    <t>IiR Rekreacija, kultura i religija</t>
  </si>
  <si>
    <t>085</t>
  </si>
  <si>
    <r>
      <t>Religijske i druge zajedničke usluge</t>
    </r>
    <r>
      <rPr>
        <sz val="11"/>
        <rFont val="Arial"/>
        <family val="2"/>
        <charset val="238"/>
      </rPr>
      <t xml:space="preserve"> </t>
    </r>
  </si>
  <si>
    <t>084</t>
  </si>
  <si>
    <r>
      <t>Usluge emitovanja i izdavaštva</t>
    </r>
    <r>
      <rPr>
        <sz val="11"/>
        <rFont val="Arial"/>
        <family val="2"/>
        <charset val="238"/>
      </rPr>
      <t xml:space="preserve"> </t>
    </r>
  </si>
  <si>
    <t>083</t>
  </si>
  <si>
    <t xml:space="preserve">Usluge kulture </t>
  </si>
  <si>
    <t>082</t>
  </si>
  <si>
    <t>Usluge sporta i rekreacije</t>
  </si>
  <si>
    <t>081</t>
  </si>
  <si>
    <t>Rekreacija, kultura i religija     (56+….+61)</t>
  </si>
  <si>
    <t>08</t>
  </si>
  <si>
    <t>Zdravstvo n. k.</t>
  </si>
  <si>
    <t>076</t>
  </si>
  <si>
    <t>IiR Zdravstvo</t>
  </si>
  <si>
    <t>075</t>
  </si>
  <si>
    <t>Usluge zdravstvene zaštite</t>
  </si>
  <si>
    <t>074</t>
  </si>
  <si>
    <t>Bolničke usluge</t>
  </si>
  <si>
    <t>073</t>
  </si>
  <si>
    <t>Vanbolničke usluge</t>
  </si>
  <si>
    <t>072</t>
  </si>
  <si>
    <t>Medicinski proizvodi, uređaji i oprema</t>
  </si>
  <si>
    <t>071</t>
  </si>
  <si>
    <t>Zdravstvo    (49+….+54)</t>
  </si>
  <si>
    <t>07</t>
  </si>
  <si>
    <t>Stambeni i zajednički poslovi n. k.</t>
  </si>
  <si>
    <t>066</t>
  </si>
  <si>
    <t>IiR Stambeni i zajednički poslovi</t>
  </si>
  <si>
    <t>065</t>
  </si>
  <si>
    <t>Ulična rasvjeta</t>
  </si>
  <si>
    <t>064</t>
  </si>
  <si>
    <t>Vodosnabdijevanje</t>
  </si>
  <si>
    <t>063</t>
  </si>
  <si>
    <t>Razvoj zajednice</t>
  </si>
  <si>
    <t>062</t>
  </si>
  <si>
    <t>Stambeni razvoj</t>
  </si>
  <si>
    <t>061</t>
  </si>
  <si>
    <t>Stambeni i zajednički poslovi    (42+….+47)</t>
  </si>
  <si>
    <t>06</t>
  </si>
  <si>
    <t>Zaštita životne sredine n. k.</t>
  </si>
  <si>
    <t>056</t>
  </si>
  <si>
    <r>
      <t>IiR Zaštita životne sredine</t>
    </r>
    <r>
      <rPr>
        <sz val="11"/>
        <rFont val="Arial"/>
        <family val="2"/>
        <charset val="238"/>
      </rPr>
      <t xml:space="preserve"> </t>
    </r>
  </si>
  <si>
    <t>055</t>
  </si>
  <si>
    <t>Zaštita raznovrsnosti flore i faune i zaštita krajolika</t>
  </si>
  <si>
    <t>054</t>
  </si>
  <si>
    <t>Smanjenje zagađenosti</t>
  </si>
  <si>
    <t>053</t>
  </si>
  <si>
    <t>Upravljanje otpadnim vodama</t>
  </si>
  <si>
    <t>052</t>
  </si>
  <si>
    <t xml:space="preserve">Upravljanje otpadom </t>
  </si>
  <si>
    <t>051</t>
  </si>
  <si>
    <t>Zaštita životne sredine      (35+…..+40)</t>
  </si>
  <si>
    <t>05</t>
  </si>
  <si>
    <t>Ekonomski poslovi n. k.</t>
  </si>
  <si>
    <t>049</t>
  </si>
  <si>
    <t>IiR Ekonomski poslovi</t>
  </si>
  <si>
    <t>048</t>
  </si>
  <si>
    <t>Ostale industrije</t>
  </si>
  <si>
    <t>047</t>
  </si>
  <si>
    <t>Komunikacije</t>
  </si>
  <si>
    <t>046</t>
  </si>
  <si>
    <t>Transport</t>
  </si>
  <si>
    <t>045</t>
  </si>
  <si>
    <t xml:space="preserve">Rudarstvo, proizvodnja i izgradnja </t>
  </si>
  <si>
    <t>044</t>
  </si>
  <si>
    <t>Gorivo i energija</t>
  </si>
  <si>
    <t>043</t>
  </si>
  <si>
    <t>Poljoprivreda, šumarstvo, lov i ribolov</t>
  </si>
  <si>
    <t>042</t>
  </si>
  <si>
    <t>Opći ekonomski, komercijalni i poslovi po pitanju rada</t>
  </si>
  <si>
    <t>041</t>
  </si>
  <si>
    <t>Ekonomski poslovi    (25+….+33)</t>
  </si>
  <si>
    <t>04</t>
  </si>
  <si>
    <t>Javni red i sigurnost n. k.</t>
  </si>
  <si>
    <t>036</t>
  </si>
  <si>
    <t>IiR  Javni red i sigurnost</t>
  </si>
  <si>
    <t>035</t>
  </si>
  <si>
    <t>Zatvori</t>
  </si>
  <si>
    <t>034</t>
  </si>
  <si>
    <t>Sudovi</t>
  </si>
  <si>
    <t>033</t>
  </si>
  <si>
    <t xml:space="preserve">Usluge protivpožarne zaštite </t>
  </si>
  <si>
    <t>032</t>
  </si>
  <si>
    <t>Policijske usluge</t>
  </si>
  <si>
    <t>031</t>
  </si>
  <si>
    <t>Javni red i sigurnost       (18+….+23)</t>
  </si>
  <si>
    <t>03</t>
  </si>
  <si>
    <t>Odbrana n. k.</t>
  </si>
  <si>
    <t>025</t>
  </si>
  <si>
    <t>IiR Odbrana</t>
  </si>
  <si>
    <t>024</t>
  </si>
  <si>
    <t>Inostrana  vojna pomoć</t>
  </si>
  <si>
    <t>023</t>
  </si>
  <si>
    <t>Civilna odbrana</t>
  </si>
  <si>
    <t>022</t>
  </si>
  <si>
    <t>Vojna odbrana</t>
  </si>
  <si>
    <t>021</t>
  </si>
  <si>
    <t>Odbrana      (12+….+16)</t>
  </si>
  <si>
    <t>02</t>
  </si>
  <si>
    <t>Transferi opšteg karaktera između različitih nivoa vlasti</t>
  </si>
  <si>
    <t>018</t>
  </si>
  <si>
    <t xml:space="preserve">Transakcije vezane za javni dug </t>
  </si>
  <si>
    <t>017</t>
  </si>
  <si>
    <t>Opće javne usluge n. k.</t>
  </si>
  <si>
    <t>016</t>
  </si>
  <si>
    <t>IiR Opće javne usluge</t>
  </si>
  <si>
    <t>015</t>
  </si>
  <si>
    <t>Osnovno istraživanje</t>
  </si>
  <si>
    <t>014</t>
  </si>
  <si>
    <t>Opće usluge</t>
  </si>
  <si>
    <t>013</t>
  </si>
  <si>
    <t>Strana ekonomska pomoć</t>
  </si>
  <si>
    <t>012</t>
  </si>
  <si>
    <t>Izvršni i zakonodavni organi, finansijski i fiskalni poslovi, spoljni poslovi</t>
  </si>
  <si>
    <t>011</t>
  </si>
  <si>
    <t>Opšte javne usluge       (3+…..+10)</t>
  </si>
  <si>
    <t>01</t>
  </si>
  <si>
    <t>Ukupni rashodi (zbir funkcija) (2+11+17+24+34+41+48+55+62+71)</t>
  </si>
  <si>
    <t>Funk. kod</t>
  </si>
  <si>
    <t>Tekuća rezerva</t>
  </si>
  <si>
    <t>Redni                                                                                                                                                                                                                broj</t>
  </si>
  <si>
    <t>Klasifikacija rashoda i izdataka budžeta po vladinim funkcijama (COFOG)</t>
  </si>
  <si>
    <t>Otplate domaćeg pozajmljivanja</t>
  </si>
  <si>
    <t>Vanjske otplate</t>
  </si>
  <si>
    <t>Otplate dugova primljenih kroz državu</t>
  </si>
  <si>
    <t>Pozajmljivanja u inostranstvo</t>
  </si>
  <si>
    <t>Ostala domaća pozajmljivanja</t>
  </si>
  <si>
    <t>Izdaci za kupovinu dionica javnih preduzeća</t>
  </si>
  <si>
    <t>Pozajmljivanje javnim preduzećima</t>
  </si>
  <si>
    <t>Pozajmljivanje pojedincima i neprofitnim organizacijama</t>
  </si>
  <si>
    <t>Pozajmljivanje drugim nivoima vlasti</t>
  </si>
  <si>
    <t>Kapitalni transferi u inostranstvo</t>
  </si>
  <si>
    <t>Kapitalni transferi drugim nivoima vlasti</t>
  </si>
  <si>
    <t>Rekonstrukcija i investiciono održavanje</t>
  </si>
  <si>
    <t>Nabavka stalnih sredstava u obliku prava</t>
  </si>
  <si>
    <t>Nabavka ostalih stalnih sredstava</t>
  </si>
  <si>
    <t>Nabavka opreme</t>
  </si>
  <si>
    <t>Nabavka građevina</t>
  </si>
  <si>
    <t>Nabavka zemljišta, šuma i višegodišnjih zasada</t>
  </si>
  <si>
    <t>Kamate na domaće pozajmljivanje</t>
  </si>
  <si>
    <t>Izdaci za inostrane kamate</t>
  </si>
  <si>
    <t>Kamate na pozajmnice primljene kroz Državu</t>
  </si>
  <si>
    <t>Drugi tekući rashodi</t>
  </si>
  <si>
    <t xml:space="preserve">Tekući transferi u  inostranstvo </t>
  </si>
  <si>
    <t>Subvencije finansijskim institucijama</t>
  </si>
  <si>
    <t>Subvencije privatnim preduzećima i poduzetnicima</t>
  </si>
  <si>
    <t>Subvencije javnim preduzećima</t>
  </si>
  <si>
    <t>Izdaci osiguranja, bankarskih usluga i usluga platnog prometa</t>
  </si>
  <si>
    <t>Izdaci za tekuće održavanje</t>
  </si>
  <si>
    <t>Izdaci za usluge prevoza i goriva</t>
  </si>
  <si>
    <t>Putni troškovi</t>
  </si>
  <si>
    <t xml:space="preserve">Naknade troškova zaposlenih </t>
  </si>
  <si>
    <t>Bruto plaće i naknade plaća</t>
  </si>
  <si>
    <t>Ostvareni kumulativni iznos ukupnih rashoda i izdataka</t>
  </si>
  <si>
    <t>Obrazac 2.</t>
  </si>
  <si>
    <t>Obrazac 5.</t>
  </si>
  <si>
    <t>Budžet</t>
  </si>
  <si>
    <t>Procenat 7/6             x 100</t>
  </si>
  <si>
    <t>Pregled rashoda i izdataka po ekonomskim kategorijama</t>
  </si>
  <si>
    <t>Procenat 4/5                      x 100</t>
  </si>
  <si>
    <t xml:space="preserve">Budžet - izmjene i dopune </t>
  </si>
  <si>
    <t>Red. br.</t>
  </si>
  <si>
    <t>Pregled  prihoda, primitaka i finansiranja po ekonomskim kategorijama</t>
  </si>
  <si>
    <t>Redni         broj</t>
  </si>
  <si>
    <t>Izmjene i dopune (rebalans, namjenska sredstva i dr.)</t>
  </si>
  <si>
    <t xml:space="preserve">Korigovani budžet </t>
  </si>
  <si>
    <t>Procenat                                7/6                       x 100</t>
  </si>
  <si>
    <t>Procenat                                7/8                       x 101</t>
  </si>
  <si>
    <t>PRIHODI OD POREZA  (r. br. 2)</t>
  </si>
  <si>
    <t>Prihodi od indirektnih poreza  (r. br. 3)</t>
  </si>
  <si>
    <t>Prihodi od indirektnih poreza (4+5)</t>
  </si>
  <si>
    <t>Prihodi od indirektnih poreza za finansiranje institucija BiH</t>
  </si>
  <si>
    <t>Prihodi od indirektnih poreza za finansiranje relevantnog duga</t>
  </si>
  <si>
    <t>Prihodi od poduzetničkih aktivnosti i imovine i prihodi od pozitivnih kursnih razlika (8+12+13)</t>
  </si>
  <si>
    <t>Prihodi od nefinansijskih javnih preduzeća i finansijskih javnih institucija (9+10+11)</t>
  </si>
  <si>
    <t>Prihodi od finansijske i nematerijalne imovine</t>
  </si>
  <si>
    <t>Prihodi od iznajmljivanja imovine</t>
  </si>
  <si>
    <t xml:space="preserve">Ostali prihodi od nefinansijskih javnih preduzeća i  finansijskih javnih institucija </t>
  </si>
  <si>
    <t xml:space="preserve">Ostali prihodi od imovine  </t>
  </si>
  <si>
    <t xml:space="preserve">Prihodi od pozitivnih kursnih razlika </t>
  </si>
  <si>
    <t>Sudske takse</t>
  </si>
  <si>
    <t>Prihodi od pružanja javnih usluga - vlastiti prihodi</t>
  </si>
  <si>
    <t xml:space="preserve">Neplanirane uplate - ostali prihodi </t>
  </si>
  <si>
    <t>Takse na spise i radnje u postupku indirektnog oporezivanja</t>
  </si>
  <si>
    <t xml:space="preserve">Naknade i takse od ličnih, putnih isprava i registracije vozila u BiH </t>
  </si>
  <si>
    <t>Novčane kazne (neporeske prirode) (r. br. 23)</t>
  </si>
  <si>
    <t xml:space="preserve">Novčane kazne </t>
  </si>
  <si>
    <r>
      <t>TEKUĆI TRANSFERI</t>
    </r>
    <r>
      <rPr>
        <b/>
        <sz val="9"/>
        <color indexed="8"/>
        <rFont val="Arial"/>
        <family val="2"/>
      </rPr>
      <t xml:space="preserve"> </t>
    </r>
    <r>
      <rPr>
        <b/>
        <sz val="9"/>
        <rFont val="Arial"/>
        <family val="2"/>
      </rPr>
      <t>I DONACIJE (25+27+37)</t>
    </r>
  </si>
  <si>
    <t>Primljeni tekući transferi od inostranih vlada i međunarodnih organizacija - donacije iz inostranstva (r. br. 26)</t>
  </si>
  <si>
    <t>Primljeni transferi - donacije iz inostranstva</t>
  </si>
  <si>
    <t>Primljeni tekući transferi od ostalih nivoa vlasti (r. br. 28)</t>
  </si>
  <si>
    <t>Primljeni tekući transferi od ostalih nivoa vlasti i fondova (r. br. 29)</t>
  </si>
  <si>
    <t>Primljeni tekući transferi od ostalih nivoa vlasti (30+………+36)</t>
  </si>
  <si>
    <t>Primljeni tekući transferi od Države</t>
  </si>
  <si>
    <t>Primljeni tekući transferi od Federacije</t>
  </si>
  <si>
    <t>Primljeni tekući transferi od Republike Srpske</t>
  </si>
  <si>
    <t>Primljeni tekući transferi od kantona</t>
  </si>
  <si>
    <t>Primljeni  tekući transferi od gradova</t>
  </si>
  <si>
    <t>Primljeni tekući  transferi od općina</t>
  </si>
  <si>
    <t>Primljeni tekući  transferi od Brčko Distrikta</t>
  </si>
  <si>
    <t>Domaće donacije (r. br. 38)</t>
  </si>
  <si>
    <t>Domaće donacije</t>
  </si>
  <si>
    <t>KAPITALNI PRIMICI (40+45+64+77)</t>
  </si>
  <si>
    <t>Primici od prodaje stalnih sredstava (42+43)</t>
  </si>
  <si>
    <t xml:space="preserve">Primici od prodaje stalnih sredstava  </t>
  </si>
  <si>
    <t xml:space="preserve">Primici od privatizacije i sukcesije </t>
  </si>
  <si>
    <t xml:space="preserve">Ostali kapitalni primici </t>
  </si>
  <si>
    <t>Primici od finansijske imovine (46+54+57+58+59+62+63)</t>
  </si>
  <si>
    <t>Primljene otplate od pozajmljivanjima drugim nivoima vlasti (r. br. 47)</t>
  </si>
  <si>
    <t>Primljene otplate od pozajmljivanjima drugim nivoima vlasti  (48+………+53)</t>
  </si>
  <si>
    <t>Otplate od pozajmljivanje Federaciji</t>
  </si>
  <si>
    <t>Otplate od pozajmljivanje Republici Srpskoj</t>
  </si>
  <si>
    <t>Otplate od pozajmljivanja kantonima</t>
  </si>
  <si>
    <t>Otplate od pozajmljivanja gradovima</t>
  </si>
  <si>
    <t>Otplate od pozajmljivanja općinama</t>
  </si>
  <si>
    <t>Otplate od pozajmljivanja Brčko Distriktu</t>
  </si>
  <si>
    <t>Primljene otplate od pozajmljivanja pojedincima i neprofitnim organizacijama  (55+56)</t>
  </si>
  <si>
    <t xml:space="preserve">Otplate od pozajmljivanja pojedincima </t>
  </si>
  <si>
    <t xml:space="preserve">Otplate od pozajmljivanja neprofitnim organizacijama </t>
  </si>
  <si>
    <t xml:space="preserve">Primljene otplate od pozajmljivanja javnim preduzećima </t>
  </si>
  <si>
    <t xml:space="preserve">Primitak sredstava po osnovu učešće u dionicama javnih preduzeća </t>
  </si>
  <si>
    <t>Primitak sredstava po osnovu  učešća u dionicama privatnih preduzeća i u zajedničkim ulaganjima  (60+61)</t>
  </si>
  <si>
    <t>Primitak sredstava po osnovu učešća u dionicama privatnih preduzeća</t>
  </si>
  <si>
    <t xml:space="preserve">Primitak sredstava po osnovu učešća u zajedničkim ulaganjima </t>
  </si>
  <si>
    <t xml:space="preserve">Primljene otplate od ostalih vidova domaćeg pozajmljivanja </t>
  </si>
  <si>
    <t xml:space="preserve">Primljene otplate od pozajmljivanja u instranstvo </t>
  </si>
  <si>
    <t>Primici od dugoročnog zaduživanja (65+66+67)</t>
  </si>
  <si>
    <t xml:space="preserve">Zajmovi primljeni kroz Državu </t>
  </si>
  <si>
    <t xml:space="preserve">Primici od inostranog zaduživanja </t>
  </si>
  <si>
    <t>Primici od domaćeg zaduživanja (68+69+76)</t>
  </si>
  <si>
    <t>Primici od prodaje domaćih obveznica i trezorskih zapisa</t>
  </si>
  <si>
    <t>Primici zaduživanja od budžeta drugih nivoa vlasti  (70+……..+75)</t>
  </si>
  <si>
    <t>Federacija</t>
  </si>
  <si>
    <t>Republika Srpska</t>
  </si>
  <si>
    <t>Kantoni</t>
  </si>
  <si>
    <t>Gradovi</t>
  </si>
  <si>
    <t>Općine</t>
  </si>
  <si>
    <t>Brčko Distrikta</t>
  </si>
  <si>
    <t xml:space="preserve">Primici od direktnog zaduživanja  </t>
  </si>
  <si>
    <t>Primici od kratkoročnog zaduživanja (78+79+80)</t>
  </si>
  <si>
    <t>Primici od domaćeg zaduživanja  (81+82+89)</t>
  </si>
  <si>
    <t>Primici od prodaje trezorskih zapisa</t>
  </si>
  <si>
    <t>Primici zaduživanja od budžeta drugih nivoa vlasti  (83+…….+88)</t>
  </si>
  <si>
    <t xml:space="preserve">Primici od direktnog zaduživanja </t>
  </si>
  <si>
    <t>__________________________</t>
  </si>
  <si>
    <t>UKUPNO</t>
  </si>
  <si>
    <t>Obrazac 4.</t>
  </si>
  <si>
    <t>__________</t>
  </si>
  <si>
    <t>POSEBNI PODACI</t>
  </si>
  <si>
    <t>o plaćama i broju zaposlenih</t>
  </si>
  <si>
    <t>Redni broj</t>
  </si>
  <si>
    <t>Procenat 4/3             x 100</t>
  </si>
  <si>
    <t>1.</t>
  </si>
  <si>
    <t>UKUPNO  (2 + 5 + 9)</t>
  </si>
  <si>
    <t>2.</t>
  </si>
  <si>
    <t>Bruto plaće i naknade plaća (3+4)</t>
  </si>
  <si>
    <t>3.</t>
  </si>
  <si>
    <t>Neto plaće i naknade plaća (bez poreza na dohodak)</t>
  </si>
  <si>
    <t>4.</t>
  </si>
  <si>
    <t>Porez na dohodak</t>
  </si>
  <si>
    <t>5.</t>
  </si>
  <si>
    <t>Doprinosi  (6+7+8)</t>
  </si>
  <si>
    <t>6.</t>
  </si>
  <si>
    <t>Za penzijsko i invalidsko osiguranje</t>
  </si>
  <si>
    <t>7.</t>
  </si>
  <si>
    <t>Za zdravstveno osiguranje</t>
  </si>
  <si>
    <t>8.</t>
  </si>
  <si>
    <t>Za zapošljavanje</t>
  </si>
  <si>
    <t>9.</t>
  </si>
  <si>
    <t>Ostali doprinosi</t>
  </si>
  <si>
    <t>10.</t>
  </si>
  <si>
    <t>Prosječan broj zaposlenih na osnovu radnih sati (cijeli broj)</t>
  </si>
  <si>
    <t>___________________</t>
  </si>
  <si>
    <t>Obrazac 4/1.</t>
  </si>
  <si>
    <t xml:space="preserve">Pregled dinamike zapošljavanja </t>
  </si>
  <si>
    <t>Redni           broj</t>
  </si>
  <si>
    <t>Klasifikacija radnog mjesta (po pravilniku o unutrašnjoj organizaciji)</t>
  </si>
  <si>
    <t>Dinamika zapošljavanja po mjesecima</t>
  </si>
  <si>
    <t>Ukupan broj zaposlenih na kraju izvještajnog perioda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</si>
  <si>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</si>
  <si>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</si>
  <si>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</si>
  <si>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</si>
  <si>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</si>
  <si>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</si>
  <si>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</si>
  <si>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</si>
  <si>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</si>
  <si>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</si>
  <si>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</si>
  <si>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</si>
  <si>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</t>
  </si>
  <si>
    <t>Obrazac 6</t>
  </si>
  <si>
    <t>_________________</t>
  </si>
  <si>
    <t xml:space="preserve">Pregled stalnih sredstava u obliku stvari i prava </t>
  </si>
  <si>
    <t>1. DIO-OSNOVICA ZA AMORTIZACIJU</t>
  </si>
  <si>
    <t>Ekonomski kod</t>
  </si>
  <si>
    <t>Opis stalnog sredstva</t>
  </si>
  <si>
    <t>Saldo 01.01.</t>
  </si>
  <si>
    <t>Nabavka-donacija</t>
  </si>
  <si>
    <t>Rashodovanje, prodaja i dr.</t>
  </si>
  <si>
    <t xml:space="preserve">Ostala prilagođavanja </t>
  </si>
  <si>
    <t>Revalorizacija</t>
  </si>
  <si>
    <t>2. DIO -OTPIS-ISPRAVKA VRIJEDNOSTI</t>
  </si>
  <si>
    <t>Opis konta ispravke vrijednosti stalnog sredstva</t>
  </si>
  <si>
    <t>Otpis (Ispravka) za tekuću godinu</t>
  </si>
  <si>
    <t>________________</t>
  </si>
  <si>
    <t>Obrazac 6/1.</t>
  </si>
  <si>
    <t>Pregled kapitalnih ulaganja po vrstama i projektima</t>
  </si>
  <si>
    <t>Naziv kapitalnog izdatka</t>
  </si>
  <si>
    <t>Odobreno u budžetu</t>
  </si>
  <si>
    <t>Nabavljeno u izvještajnom periodu</t>
  </si>
  <si>
    <t>Napomena</t>
  </si>
  <si>
    <t>Količina</t>
  </si>
  <si>
    <t>Vrijednost</t>
  </si>
  <si>
    <t xml:space="preserve">UKUPNO </t>
  </si>
  <si>
    <t>Obrazac 7.</t>
  </si>
  <si>
    <t xml:space="preserve">         </t>
  </si>
  <si>
    <t>Pregled doznaka iz tekuće rezerve budžeta</t>
  </si>
  <si>
    <t>Datum donošenja odluke</t>
  </si>
  <si>
    <t>Broj odluke</t>
  </si>
  <si>
    <t>Institucija kojoj se odobrava doznaka iz tekuće rezerve budžeta</t>
  </si>
  <si>
    <t>Opis i svrha doznake</t>
  </si>
  <si>
    <t xml:space="preserve">Iznos na koji glasi odluka </t>
  </si>
  <si>
    <t xml:space="preserve">Iznos realizacije sredstava po odluci </t>
  </si>
  <si>
    <t>Ukupno</t>
  </si>
  <si>
    <t xml:space="preserve">Postotak od iznosa u budžetu </t>
  </si>
  <si>
    <t xml:space="preserve"> </t>
  </si>
  <si>
    <t>Ministarstvo civilnih poslova Bosne i Hercegovine</t>
  </si>
  <si>
    <t>07010001</t>
  </si>
  <si>
    <t>TRG BIH 1</t>
  </si>
  <si>
    <t>75.111</t>
  </si>
  <si>
    <t>B.</t>
  </si>
  <si>
    <t xml:space="preserve">Komisija za Granice </t>
  </si>
  <si>
    <t>07010008</t>
  </si>
  <si>
    <t xml:space="preserve">Komisija za Deminiranje </t>
  </si>
  <si>
    <t>07010009</t>
  </si>
  <si>
    <t xml:space="preserve">Komisija za koordinaciju mladih u BiH </t>
  </si>
  <si>
    <t>07010010</t>
  </si>
  <si>
    <t xml:space="preserve">Komisija-UNESKO </t>
  </si>
  <si>
    <t>07010011</t>
  </si>
  <si>
    <t xml:space="preserve">Projekat-WBC-INC-NET </t>
  </si>
  <si>
    <t>0701650</t>
  </si>
  <si>
    <t xml:space="preserve">Projekat-UNESKO Seminar </t>
  </si>
  <si>
    <t>0701670</t>
  </si>
  <si>
    <t xml:space="preserve">Projekat- BAMONET </t>
  </si>
  <si>
    <t>0701690</t>
  </si>
  <si>
    <t xml:space="preserve">Projekat-UNESKO STEĆAK </t>
  </si>
  <si>
    <t>0701710</t>
  </si>
  <si>
    <t>0701720</t>
  </si>
  <si>
    <t xml:space="preserve">Projekat-DUNAV-INC-NET </t>
  </si>
  <si>
    <t>0701900</t>
  </si>
  <si>
    <t>Projekat-EURYDICE BiH mreža</t>
  </si>
  <si>
    <t>0701920</t>
  </si>
  <si>
    <t xml:space="preserve">Projekat-EKO-BIH mreža </t>
  </si>
  <si>
    <t>0701930</t>
  </si>
  <si>
    <t>Ministarstvo civilnih poslova</t>
  </si>
  <si>
    <t>4200885910002</t>
  </si>
  <si>
    <t xml:space="preserve">Ministarstvo civilnih poslova </t>
  </si>
  <si>
    <t>4200885910001</t>
  </si>
  <si>
    <t>011311</t>
  </si>
  <si>
    <t>Namještaj</t>
  </si>
  <si>
    <t>011312</t>
  </si>
  <si>
    <t>Kompjuterska oprema</t>
  </si>
  <si>
    <t>011313</t>
  </si>
  <si>
    <t>Oprema za prenos podataka i glasa</t>
  </si>
  <si>
    <t>011319</t>
  </si>
  <si>
    <t>011321</t>
  </si>
  <si>
    <t>Motorna vozila</t>
  </si>
  <si>
    <t>011342</t>
  </si>
  <si>
    <t>Fotografska oprema</t>
  </si>
  <si>
    <t>011387</t>
  </si>
  <si>
    <t>Softveri</t>
  </si>
  <si>
    <t>011915</t>
  </si>
  <si>
    <t>011916</t>
  </si>
  <si>
    <t>011917</t>
  </si>
  <si>
    <t>Prevozna oprema</t>
  </si>
  <si>
    <t>011922</t>
  </si>
  <si>
    <t>011924</t>
  </si>
  <si>
    <t>Elektronska i fotografska oprema</t>
  </si>
  <si>
    <t>011928</t>
  </si>
  <si>
    <t>Specijalna oprema</t>
  </si>
  <si>
    <t>011929</t>
  </si>
  <si>
    <t>011934</t>
  </si>
  <si>
    <t>Ostala stalna sredstva</t>
  </si>
  <si>
    <t>011942</t>
  </si>
  <si>
    <t>011316</t>
  </si>
  <si>
    <t>011514</t>
  </si>
  <si>
    <t>Obrazac 6/1.1</t>
  </si>
  <si>
    <t>821312</t>
  </si>
  <si>
    <t>10-30</t>
  </si>
  <si>
    <t>Obrazac 1.</t>
  </si>
  <si>
    <t>Obrazac 6/1.1.2.</t>
  </si>
  <si>
    <t>30</t>
  </si>
  <si>
    <t>Ministar</t>
  </si>
  <si>
    <t>Zamjenik ministra</t>
  </si>
  <si>
    <t>Sekretar</t>
  </si>
  <si>
    <t>Savjetnik ministra - šef Kabineta</t>
  </si>
  <si>
    <t>Pomoćnik ministra</t>
  </si>
  <si>
    <t>Rukovodilac Jedinice za internu reviziju</t>
  </si>
  <si>
    <t xml:space="preserve">Savjetnik ministra </t>
  </si>
  <si>
    <t>Savjetnik zamjenika ministra -šef Kabineta</t>
  </si>
  <si>
    <t xml:space="preserve">Savjetnik zamjenika ministra </t>
  </si>
  <si>
    <t>Šef Odsjeka</t>
  </si>
  <si>
    <t>11.</t>
  </si>
  <si>
    <t>Stručni savjetnik - interni revizor</t>
  </si>
  <si>
    <t>12.</t>
  </si>
  <si>
    <t>Stručni savjetnik</t>
  </si>
  <si>
    <t>13.</t>
  </si>
  <si>
    <t>Viši stručni saradnik</t>
  </si>
  <si>
    <t>14.</t>
  </si>
  <si>
    <t>Stručni saradnik</t>
  </si>
  <si>
    <t>15.</t>
  </si>
  <si>
    <t>Samostalni referent</t>
  </si>
  <si>
    <t>16.</t>
  </si>
  <si>
    <t>Referent - specijalista</t>
  </si>
  <si>
    <t>17.</t>
  </si>
  <si>
    <t>Viši referent SSS</t>
  </si>
  <si>
    <t>19.</t>
  </si>
  <si>
    <t>011111</t>
  </si>
  <si>
    <t>Zemljište</t>
  </si>
  <si>
    <t>011112</t>
  </si>
  <si>
    <t>Šume</t>
  </si>
  <si>
    <t>011113</t>
  </si>
  <si>
    <t>Unutrašnje vode</t>
  </si>
  <si>
    <t>011114</t>
  </si>
  <si>
    <t>Podzemna nalazišta</t>
  </si>
  <si>
    <t>011211</t>
  </si>
  <si>
    <t>Zgrade</t>
  </si>
  <si>
    <t>011212</t>
  </si>
  <si>
    <t>Stanovi</t>
  </si>
  <si>
    <t>011291</t>
  </si>
  <si>
    <t>Vanjsko osvjetljenje, trotoari i ograde</t>
  </si>
  <si>
    <t>011292</t>
  </si>
  <si>
    <t>Ceste i mostovi</t>
  </si>
  <si>
    <t>011293</t>
  </si>
  <si>
    <t>Vodeni putevi, morske i zračne luke</t>
  </si>
  <si>
    <t>011294</t>
  </si>
  <si>
    <t xml:space="preserve">Montažni objekti </t>
  </si>
  <si>
    <t>011295</t>
  </si>
  <si>
    <t>Objekti za smještaj i čuvanje životinja</t>
  </si>
  <si>
    <t>011296</t>
  </si>
  <si>
    <t>Objekti: Kontrolno-mjerna stanica</t>
  </si>
  <si>
    <t>011297</t>
  </si>
  <si>
    <t>Infrastrukturna sredstva - komunikaciona mreža</t>
  </si>
  <si>
    <t>011298</t>
  </si>
  <si>
    <t>Mezarje</t>
  </si>
  <si>
    <t>011314</t>
  </si>
  <si>
    <t>Oprema za grijanje</t>
  </si>
  <si>
    <t>011315</t>
  </si>
  <si>
    <t>Kancelarijska oprema</t>
  </si>
  <si>
    <t>Ostala oprema</t>
  </si>
  <si>
    <t>011317</t>
  </si>
  <si>
    <t>Računarska mreža</t>
  </si>
  <si>
    <t>Ostale kancelarijske mašine</t>
  </si>
  <si>
    <t>011322</t>
  </si>
  <si>
    <t>Poljoprivredna motorna vozila</t>
  </si>
  <si>
    <t>011323</t>
  </si>
  <si>
    <t>Zrakoplovna  vozila</t>
  </si>
  <si>
    <t>011324</t>
  </si>
  <si>
    <t>Plovna vozila</t>
  </si>
  <si>
    <t>011329</t>
  </si>
  <si>
    <t>Ostala prevozna oprema</t>
  </si>
  <si>
    <t>011331</t>
  </si>
  <si>
    <t>Bibliotetske i školske knjige</t>
  </si>
  <si>
    <t>011332</t>
  </si>
  <si>
    <t>Opremanje i namještanje učionica i biblioteka</t>
  </si>
  <si>
    <t>011333</t>
  </si>
  <si>
    <t>Muzejski eksponati</t>
  </si>
  <si>
    <t>011334</t>
  </si>
  <si>
    <t>Djela likovnih umjetnika</t>
  </si>
  <si>
    <t>011335</t>
  </si>
  <si>
    <t>Rekreacijska oprema</t>
  </si>
  <si>
    <t>011341</t>
  </si>
  <si>
    <t>Elektronska oprema</t>
  </si>
  <si>
    <t>011351</t>
  </si>
  <si>
    <t>Laboratorijska oprema</t>
  </si>
  <si>
    <t>011352</t>
  </si>
  <si>
    <t>Medicinska oprema i stomatološka oprema</t>
  </si>
  <si>
    <t>011353</t>
  </si>
  <si>
    <t>Oprema za ispitivanje okoliša</t>
  </si>
  <si>
    <t>011354</t>
  </si>
  <si>
    <t>Oprema dobivena na poklon</t>
  </si>
  <si>
    <t>011361</t>
  </si>
  <si>
    <t>Mašine, uređaji, alati i instalacije</t>
  </si>
  <si>
    <t>011371</t>
  </si>
  <si>
    <t>Ugrađena oprema</t>
  </si>
  <si>
    <t>011372</t>
  </si>
  <si>
    <t>Inventar</t>
  </si>
  <si>
    <t>011373</t>
  </si>
  <si>
    <t>Mehanička oprema</t>
  </si>
  <si>
    <t>011375</t>
  </si>
  <si>
    <t>Oprema CIPS</t>
  </si>
  <si>
    <t>011381</t>
  </si>
  <si>
    <t>Vojna oprema</t>
  </si>
  <si>
    <t>011382</t>
  </si>
  <si>
    <t>Policijska oprema</t>
  </si>
  <si>
    <t>011383</t>
  </si>
  <si>
    <t>Specijalna oprema-pečati</t>
  </si>
  <si>
    <t>011384</t>
  </si>
  <si>
    <t>Specijalna oprema-oprema za pse</t>
  </si>
  <si>
    <t>011385</t>
  </si>
  <si>
    <t>Oprema za deaktiviranje eksplozivnih naprava</t>
  </si>
  <si>
    <t>011386</t>
  </si>
  <si>
    <t>Specijalna oprema za zaštitu deminera</t>
  </si>
  <si>
    <t>Specijalna oprema  za monitoring</t>
  </si>
  <si>
    <t>011391</t>
  </si>
  <si>
    <t>Ugostiteljska oprema</t>
  </si>
  <si>
    <t>011399</t>
  </si>
  <si>
    <t>011412</t>
  </si>
  <si>
    <t>Životinje</t>
  </si>
  <si>
    <t>011413</t>
  </si>
  <si>
    <t>Biljke</t>
  </si>
  <si>
    <t>011414</t>
  </si>
  <si>
    <t>011511</t>
  </si>
  <si>
    <t>Prava za eksploatisanje  mineralnih nalazišta i terena za ribarenje</t>
  </si>
  <si>
    <t>011512</t>
  </si>
  <si>
    <t>Licence oko korištenja zemljišta, patenata, zaštitnih znakova i sl.</t>
  </si>
  <si>
    <t>011513</t>
  </si>
  <si>
    <t>Pravo po osnovi ulaganja u tuđe zgrade</t>
  </si>
  <si>
    <t>011519</t>
  </si>
  <si>
    <t>Ulaganja u tuđa sredstva</t>
  </si>
  <si>
    <t>011521</t>
  </si>
  <si>
    <t>Studije izvodljivosti projektne pripreme i projektovanja</t>
  </si>
  <si>
    <t>011529</t>
  </si>
  <si>
    <t>Ostala osnivačka ulaganja</t>
  </si>
  <si>
    <t>011591</t>
  </si>
  <si>
    <t>011592</t>
  </si>
  <si>
    <t>Građevine</t>
  </si>
  <si>
    <t>011593</t>
  </si>
  <si>
    <t>Oprema</t>
  </si>
  <si>
    <t>011594</t>
  </si>
  <si>
    <t>011611</t>
  </si>
  <si>
    <t>Zgrade u pripremi</t>
  </si>
  <si>
    <t>011612</t>
  </si>
  <si>
    <t>Stambeni objekti i stanovi u pripremi</t>
  </si>
  <si>
    <t>011619</t>
  </si>
  <si>
    <t>Ostale zgrade u pripremi</t>
  </si>
  <si>
    <t>011621</t>
  </si>
  <si>
    <t>Oprema u pripremi</t>
  </si>
  <si>
    <t>011631</t>
  </si>
  <si>
    <t>Priprema i izgradnja zgrada</t>
  </si>
  <si>
    <t>011632</t>
  </si>
  <si>
    <t>Priprema i izgradnja stanova</t>
  </si>
  <si>
    <t>011633</t>
  </si>
  <si>
    <t>Priprema i izgradnja ostalih zgrada</t>
  </si>
  <si>
    <t>011634</t>
  </si>
  <si>
    <t>Za opremu u pipremi</t>
  </si>
  <si>
    <t>011635</t>
  </si>
  <si>
    <t>Priprema i izgradnja trgova i parkova</t>
  </si>
  <si>
    <t>011677</t>
  </si>
  <si>
    <t>Prijelazni konto za vanbilancna sredstva</t>
  </si>
  <si>
    <t>011688</t>
  </si>
  <si>
    <t>Prijelazni konto za CIP sredstva</t>
  </si>
  <si>
    <t>011693</t>
  </si>
  <si>
    <t>Ostala stalna sredstva u obliku prava</t>
  </si>
  <si>
    <t>011697</t>
  </si>
  <si>
    <t>Komunikacijska mreža u pripremi</t>
  </si>
  <si>
    <t>011699</t>
  </si>
  <si>
    <t>Prelazni konto za redovna sredstva</t>
  </si>
  <si>
    <t>011710</t>
  </si>
  <si>
    <t>Sredstva privremeno van upotrebe</t>
  </si>
  <si>
    <t>011711</t>
  </si>
  <si>
    <t>Zgrade privremeno van upotrebe</t>
  </si>
  <si>
    <t>011712</t>
  </si>
  <si>
    <t>Stanovi privremeno van upotrebe</t>
  </si>
  <si>
    <t>011719</t>
  </si>
  <si>
    <t>Ostali objekti privremeno van upotrebe</t>
  </si>
  <si>
    <t>011721</t>
  </si>
  <si>
    <t>Oprema privremeno van upotrebe</t>
  </si>
  <si>
    <t>011722</t>
  </si>
  <si>
    <t>Oprema stalno van upotrebe</t>
  </si>
  <si>
    <t>011730</t>
  </si>
  <si>
    <t>Sredstva trajno van upotrebe</t>
  </si>
  <si>
    <t>011731</t>
  </si>
  <si>
    <t>Zgrade trajno van upotrebe</t>
  </si>
  <si>
    <t>011732</t>
  </si>
  <si>
    <t>Stanovi trajno van upotrebe</t>
  </si>
  <si>
    <t>011733</t>
  </si>
  <si>
    <t>Ostali objekti trajno van upotrebe</t>
  </si>
  <si>
    <t>011811</t>
  </si>
  <si>
    <t>Revalorizacija osnovice</t>
  </si>
  <si>
    <t>011812</t>
  </si>
  <si>
    <t>Revalorizacija otpisane vrijednosti</t>
  </si>
  <si>
    <t xml:space="preserve">Ostala prilagođenja </t>
  </si>
  <si>
    <t>011911</t>
  </si>
  <si>
    <t>Vanjsko osvjetljenje, pločnici i ograde</t>
  </si>
  <si>
    <t>011912</t>
  </si>
  <si>
    <t>011913</t>
  </si>
  <si>
    <t>011914</t>
  </si>
  <si>
    <t>Komunikacijska oprema</t>
  </si>
  <si>
    <t>Kancelarijski namjestaj</t>
  </si>
  <si>
    <t>Ostali uredske mašine</t>
  </si>
  <si>
    <t>011918</t>
  </si>
  <si>
    <t>011919</t>
  </si>
  <si>
    <t>011921</t>
  </si>
  <si>
    <t>011923</t>
  </si>
  <si>
    <t>Oprema za obrazovanje i kulturu</t>
  </si>
  <si>
    <t>011925</t>
  </si>
  <si>
    <t>Medicinska i laboratorijska oprema</t>
  </si>
  <si>
    <t>011926</t>
  </si>
  <si>
    <t>Masine, uredjaji, alat i instalacije</t>
  </si>
  <si>
    <t>011927</t>
  </si>
  <si>
    <t>Fiksna oprema</t>
  </si>
  <si>
    <t>011931</t>
  </si>
  <si>
    <t>Materijalna prava</t>
  </si>
  <si>
    <t>011932</t>
  </si>
  <si>
    <t>Osnivacka ulaganja</t>
  </si>
  <si>
    <t>011935</t>
  </si>
  <si>
    <t>Ispravka vrijednosti za zgrade</t>
  </si>
  <si>
    <t>011936</t>
  </si>
  <si>
    <t>011937</t>
  </si>
  <si>
    <t>Ugradjena oprema</t>
  </si>
  <si>
    <t>011938</t>
  </si>
  <si>
    <t>Mehanicka oprema</t>
  </si>
  <si>
    <t>011939</t>
  </si>
  <si>
    <t>011941</t>
  </si>
  <si>
    <t>Ispravka ugostiteljske opreme</t>
  </si>
  <si>
    <t>011943</t>
  </si>
  <si>
    <t>Ispravka vrijednosti za poljoprivredna motorna vozila</t>
  </si>
  <si>
    <t>011944</t>
  </si>
  <si>
    <t>Ispravka vrijednosti za montažne objekte</t>
  </si>
  <si>
    <t>011945</t>
  </si>
  <si>
    <t>Ispravka vrijednosti računarske opreme</t>
  </si>
  <si>
    <t>011946</t>
  </si>
  <si>
    <t>Ispravka vrijednosti umjetničkih dijela</t>
  </si>
  <si>
    <t>011954</t>
  </si>
  <si>
    <t>011991</t>
  </si>
  <si>
    <t>Ispravka vrijednosti ostale opreme</t>
  </si>
  <si>
    <t>011997</t>
  </si>
  <si>
    <t>Ispravka vrijednosti - komunikaciona mreža</t>
  </si>
  <si>
    <t>011998</t>
  </si>
  <si>
    <t>Ispravka vrijednosti za sredstva van upotrebe</t>
  </si>
  <si>
    <t>011999</t>
  </si>
  <si>
    <t>Ispravka vrijednosti za sredstva sa stopom 0%</t>
  </si>
  <si>
    <t>0701970</t>
  </si>
  <si>
    <t>Projekat-EYOF SUFINAN.Evropskog zimskog festivala 2019.god.</t>
  </si>
  <si>
    <t>Kompjuterska oprema, računar</t>
  </si>
  <si>
    <t>07010690</t>
  </si>
  <si>
    <t>Projekat-BAMONET</t>
  </si>
  <si>
    <t>07010930</t>
  </si>
  <si>
    <t>Projekat-EKO BIH MREŽA</t>
  </si>
  <si>
    <t xml:space="preserve">  </t>
  </si>
  <si>
    <t>MINISTARSTVO CIVILNIH POSLOVA</t>
  </si>
  <si>
    <t xml:space="preserve">                      Miodrag Pandurević</t>
  </si>
  <si>
    <t>821341</t>
  </si>
  <si>
    <t>821321</t>
  </si>
  <si>
    <t xml:space="preserve">Primitci od prodaje motornog vozila </t>
  </si>
  <si>
    <t>07011A1</t>
  </si>
  <si>
    <t>Projekat</t>
  </si>
  <si>
    <t xml:space="preserve">Jačanje kapac. za nadzor i odgovor na avijarnu i pandemijsku influencu u BiH </t>
  </si>
  <si>
    <t>Projekat-</t>
  </si>
  <si>
    <t>Podrška pružaocima socijalnih usluga i poboljšanje kapaciteta za praćenje u BiH (EU SOCEM)</t>
  </si>
  <si>
    <t>0701990</t>
  </si>
  <si>
    <t>Prihodi od zahtjeva, molbi TB 1</t>
  </si>
  <si>
    <t>Prihodi od žalbi, rješenje TB 2</t>
  </si>
  <si>
    <t>Prihodi od žalbi, rješenje TB 3</t>
  </si>
  <si>
    <t>Prihodi od žalbi, potpisa TB 5</t>
  </si>
  <si>
    <t>Prihodi od taxi na traženje mišljenja</t>
  </si>
  <si>
    <t>Prihodi od zahtjeva za putne isprave TB 23</t>
  </si>
  <si>
    <t>Prihodi od zahtjeva za  sl. pasoše TB 24</t>
  </si>
  <si>
    <t>Prihodi od zahtjeva za  prestanak državljanstva  TB 25</t>
  </si>
  <si>
    <t xml:space="preserve">Naknada po Zakonu o slobodi pristupa imformacijama </t>
  </si>
  <si>
    <t>Zajednički pasoši</t>
  </si>
  <si>
    <t>Brodska knjižica</t>
  </si>
  <si>
    <t>Pomorska knjižica</t>
  </si>
  <si>
    <t>Putni list</t>
  </si>
  <si>
    <t>Putna isprava za izbjeglice</t>
  </si>
  <si>
    <t xml:space="preserve">Putna isprava za lica bez državljanstva </t>
  </si>
  <si>
    <t>Putni list za strance</t>
  </si>
  <si>
    <t>821399</t>
  </si>
  <si>
    <t>Period izvještavanja: od 01.01.2017. do 30.09.2017.</t>
  </si>
  <si>
    <t>821319</t>
  </si>
  <si>
    <t>Ostale kancelariske mašine</t>
  </si>
  <si>
    <t>Protiv požarna vrata</t>
  </si>
  <si>
    <t>Sigurnosni ormarić za ključeve</t>
  </si>
  <si>
    <t>Sigurnosni ormarić za optičku opremu i oružje</t>
  </si>
  <si>
    <t>Sigurnosna metalna kasa</t>
  </si>
  <si>
    <t>Računar za chiasmus</t>
  </si>
  <si>
    <t>Monitor za chiasmus</t>
  </si>
  <si>
    <t>Kompjuterska oprema UPS</t>
  </si>
  <si>
    <t>Server sa monitorom</t>
  </si>
  <si>
    <t>Računari</t>
  </si>
  <si>
    <t>Monitori</t>
  </si>
  <si>
    <t>Softwari</t>
  </si>
  <si>
    <t>Software za kontrolu pristupa</t>
  </si>
  <si>
    <t>Software za kontrolu pristupa, alarm</t>
  </si>
  <si>
    <t>Software za video nadzor</t>
  </si>
  <si>
    <t>Ostale kancelariske mašine, sigurnosna torba</t>
  </si>
  <si>
    <t>Mašina za uništavanje dokumenata</t>
  </si>
  <si>
    <t>Sistem kontrole pristupa</t>
  </si>
  <si>
    <t>Sistem alarmna centrala</t>
  </si>
  <si>
    <t>Sistem protupožarne zaštite</t>
  </si>
  <si>
    <t>Uređaj za personalizaciju službenih putnih isprava</t>
  </si>
  <si>
    <t>Fotofrafska oprema</t>
  </si>
  <si>
    <t>Odluka o prest.05-16-2-7520-2/17</t>
  </si>
  <si>
    <t>Bužet 2017.god</t>
  </si>
  <si>
    <t>NEPORESNI PRIHODI (7+14+22)</t>
  </si>
  <si>
    <t>Period izvještavanja: od 01.01.2016. do 31.12.2017.</t>
  </si>
  <si>
    <t>Kapitalni primici od prodaje stalnih sredstava (56+59)</t>
  </si>
  <si>
    <t>UKUPNI PRIHODI, PRIMICI I FINANSIRANJE (1+6+24+39+54)</t>
  </si>
  <si>
    <t>Naknade i takse i prihodi od pružanja javnih usluga  (15+16+17+18+19+20+21+24+28)</t>
  </si>
  <si>
    <t>NEPORESNI PRIHODI (7+14+22+28)</t>
  </si>
  <si>
    <t>Naknade i takse i prihodi od pružanja javnih usluga  (15+16+17+18+19+20+21)</t>
  </si>
  <si>
    <t>15.1.</t>
  </si>
  <si>
    <t>15.3.</t>
  </si>
  <si>
    <t>15.4.</t>
  </si>
  <si>
    <t>15.5.</t>
  </si>
  <si>
    <t>15.6.</t>
  </si>
  <si>
    <t>15.7.</t>
  </si>
  <si>
    <t>15.2.</t>
  </si>
  <si>
    <t>19.1.</t>
  </si>
  <si>
    <t>19.2.</t>
  </si>
  <si>
    <t>Prihodi od refundacije bolovanja iz ranijih godina</t>
  </si>
  <si>
    <t>Ostali prihodi (povrat granta)</t>
  </si>
  <si>
    <t>21.1.</t>
  </si>
  <si>
    <t>21.2.</t>
  </si>
  <si>
    <t>21.3.</t>
  </si>
  <si>
    <t>21.4.</t>
  </si>
  <si>
    <t>21.5.</t>
  </si>
  <si>
    <t>21.6.</t>
  </si>
  <si>
    <t>21.7.</t>
  </si>
  <si>
    <t>21.8.</t>
  </si>
  <si>
    <t>15.8.</t>
  </si>
  <si>
    <t>Administrativne taxe(15.1:15.8.)</t>
  </si>
  <si>
    <t>Naknade i takse od ličnih, putnih isprava i registracije vozila u BiH(21.:21.8)</t>
  </si>
  <si>
    <t>Neplanirane uplate - ostali prihodi (19.1+19.2)</t>
  </si>
  <si>
    <t>Početni broj zaposlenih</t>
  </si>
  <si>
    <t>Dinamika zaposlenih na određeno/neodređeno vrijeme po mjesecima</t>
  </si>
  <si>
    <t>Zaposleni na određeno</t>
  </si>
  <si>
    <t>Zaposleni na neodređeno</t>
  </si>
  <si>
    <t>Dinamika priliv/odliv po mjesecima</t>
  </si>
  <si>
    <t>ukupno</t>
  </si>
  <si>
    <t>PRILIV</t>
  </si>
  <si>
    <t>ODLIV</t>
  </si>
  <si>
    <t>Kpompjuterska oprema</t>
  </si>
  <si>
    <t>821342</t>
  </si>
  <si>
    <t>Odluka o prest.05-16-2-7520-2/18</t>
  </si>
  <si>
    <t>Budžet 2017.</t>
  </si>
  <si>
    <t>Rezervacija</t>
  </si>
  <si>
    <t>Saldo 31.12.</t>
  </si>
  <si>
    <t>Period izvještavanja: od 01.01.2018. do 31.12.2018.</t>
  </si>
  <si>
    <t>0701A10</t>
  </si>
  <si>
    <t>Projekat-Projekti kulture od sredstava sukcesije Odluka VM.171/18 i 173/18.</t>
  </si>
  <si>
    <t>0701A20</t>
  </si>
  <si>
    <t>10-30-50</t>
  </si>
  <si>
    <t>0701940</t>
  </si>
  <si>
    <t>Projekat- REZERVE Odluka VM.243/18</t>
  </si>
  <si>
    <t>Projekat- REZERVE Odluka VM.279/18</t>
  </si>
  <si>
    <t>0701A30</t>
  </si>
  <si>
    <t>0701A40</t>
  </si>
  <si>
    <t>10-30-50.</t>
  </si>
  <si>
    <t>Projekat-Tekući grantovi pojedincima Državna nagrada za sportiste BiH 2018 odluka VM 287/18</t>
  </si>
  <si>
    <t>na dan 31.12.2019. godine</t>
  </si>
  <si>
    <t>Period izvještavanja: od 01.01.2019. do 31.12.2019.</t>
  </si>
  <si>
    <t xml:space="preserve">                 Period izvještavanja: od  01.01.2019.  do  31.12.2019.</t>
  </si>
  <si>
    <t>Period izvještavanja: od 01.01.2019. do 31.12.2019.godine</t>
  </si>
  <si>
    <t>Period izvještavanja: od  01.01.2019. do 31.12.2019.</t>
  </si>
  <si>
    <t>sa stanjem na dan  31.12. 2019. godine</t>
  </si>
  <si>
    <t xml:space="preserve">              Period izvještavanja: od  01.01.2019.  do  31.12.2019.</t>
  </si>
  <si>
    <t>0701A80</t>
  </si>
  <si>
    <t xml:space="preserve">Projekat-UNESKO Nauka </t>
  </si>
  <si>
    <t>0701A50</t>
  </si>
  <si>
    <t>Projekat- REZERVE Odluka VM.47/19. OD 04.04.2019.</t>
  </si>
  <si>
    <t>0701A70</t>
  </si>
  <si>
    <t>0701B10</t>
  </si>
  <si>
    <t>0701B20</t>
  </si>
  <si>
    <t>Projekat- Zajedničke akcije u oblasti zdravstva SHARP 2018</t>
  </si>
  <si>
    <t>0701A60</t>
  </si>
  <si>
    <t>04.04.19.</t>
  </si>
  <si>
    <t>VM BIH 47/19</t>
  </si>
  <si>
    <t>Neprofitne organizacije</t>
  </si>
  <si>
    <t>05.08.19.</t>
  </si>
  <si>
    <t>VM BIH 110/19</t>
  </si>
  <si>
    <t>04.10.19.</t>
  </si>
  <si>
    <t>VM BIH 146/19</t>
  </si>
  <si>
    <t>02.12.19.</t>
  </si>
  <si>
    <t>VM BIH 178/19</t>
  </si>
  <si>
    <t>Tekući grant pojedincim</t>
  </si>
  <si>
    <t>Period izvještavanja: od 01.01.2019. do 30.06.2019.</t>
  </si>
  <si>
    <t>Računari Lenovo M720T</t>
  </si>
  <si>
    <t>Monitor Lenovo LT2224D</t>
  </si>
  <si>
    <t>Laptop Lenovo E590T</t>
  </si>
  <si>
    <t>Laptop Lenovo E490T</t>
  </si>
  <si>
    <t>Laptop Lenovo IdeaPad D330</t>
  </si>
  <si>
    <t>Printer HP colorLASERJET M</t>
  </si>
  <si>
    <t>Printer HP MFP M130FIN</t>
  </si>
  <si>
    <t>EXTERNI HDD MAXSTOR</t>
  </si>
  <si>
    <t>Diktafon SONY PX470</t>
  </si>
  <si>
    <t xml:space="preserve">Projektor EPSON EB-X41 </t>
  </si>
  <si>
    <t>Rezač papira Fellowes P-60</t>
  </si>
  <si>
    <t>KOMPJUTERSKA OPREMA</t>
  </si>
  <si>
    <t>Podrška pruža.socijalnih us.i pobolj. kapac.u BiH (EU SOCEM)-(0701990)</t>
  </si>
  <si>
    <t>OSTALA OPREMA</t>
  </si>
  <si>
    <t>Asus M509DA laptop</t>
  </si>
  <si>
    <t>HP 15-dw0085 nm laptop</t>
  </si>
  <si>
    <t>HP ProBook 450 G6</t>
  </si>
  <si>
    <t>Laptop</t>
  </si>
  <si>
    <t>Lapopi</t>
  </si>
  <si>
    <t>Zajedničke akcije 2017.godina u oblasti zdravstva</t>
  </si>
  <si>
    <t>Kpompjuterska oprema, laptopi</t>
  </si>
  <si>
    <t>Rezač papira Fellowes P-61</t>
  </si>
  <si>
    <t>Zajedničke akcije 2017.godina u oblasti zdravstva (0701A10)</t>
  </si>
  <si>
    <t xml:space="preserve">Broj zaposlenih 31.12.2018.
</t>
  </si>
  <si>
    <t>Projekcija broja zaposlenih 31.12.2019.</t>
  </si>
  <si>
    <t>01.01. - 31.12.2019.godine</t>
  </si>
  <si>
    <t>Projekat- Region.centar mentalno zdr. JIE</t>
  </si>
  <si>
    <t>Projekat- Zajedničke akcije 2017.godina u oblasti zdravstva</t>
  </si>
  <si>
    <t xml:space="preserve">U koloni ostala prilagođenja iskazani su iznosi za koje je  izvršena rezervacijau 2018.god. u iznosu od  48.056,01 КМ Takođe, u ovoj koloni iskazani su iznosi  koji se odnose na preknjiženje donatorskih sredstava koji su zatvoreni.   </t>
  </si>
  <si>
    <t>0701A90</t>
  </si>
  <si>
    <t>Projekat-Evropska akcija o partnerstvu za cjelovite žitarice</t>
  </si>
  <si>
    <t>Projekat-Odluka VM. 110/19 od 05.08.2019.godine</t>
  </si>
  <si>
    <t>Projekat-Odluka VM. 146/19 od 04.10.2019.godine</t>
  </si>
  <si>
    <t>Projekat-Odluka VM. 178/19 od 02.12.2019.godine</t>
  </si>
  <si>
    <t>ISPRAVKA</t>
  </si>
  <si>
    <t>Miodrag Pandurević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</si>
</sst>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.00\ _K_M_-;\-* #,##0.00\ _K_M_-;_-* &quot;-&quot;??\ _K_M_-;_-@_-"/>
    <numFmt numFmtId="165" formatCode="0.0%"/>
    <numFmt numFmtId="166" formatCode="000"/>
    <numFmt numFmtId="167" formatCode="00000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0&quot;       &quot;;\-#,##0.00&quot;       &quot;;&quot; -&quot;#&quot;       &quot;;@\ "/>
    <numFmt numFmtId="171" formatCode="#,##0;[Red]#,##0"/>
  </numFmts>
  <fonts count="84" x14ac:knownFonts="1">
    <font>
      <sz val="12"/>
      <color indexed="8"/>
      <name val="Verdana"/>
    </font>
    <font>
      <sz val="11"/>
      <color theme="1"/>
      <name val="Helvetica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 Bold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11"/>
      <color indexed="8"/>
      <name val="Arial Bold"/>
    </font>
    <font>
      <sz val="9"/>
      <color indexed="8"/>
      <name val="Arial Bold"/>
    </font>
    <font>
      <sz val="12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b/>
      <u/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</font>
    <font>
      <sz val="12"/>
      <color indexed="8"/>
      <name val="Arial Bold"/>
    </font>
    <font>
      <sz val="12"/>
      <name val="Arial CE"/>
      <family val="2"/>
      <charset val="238"/>
    </font>
    <font>
      <sz val="10"/>
      <name val="Arial Bold"/>
    </font>
    <font>
      <sz val="10"/>
      <color indexed="53"/>
      <name val="Arial"/>
      <family val="2"/>
      <charset val="238"/>
    </font>
    <font>
      <sz val="8"/>
      <name val="Verdana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53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 CE"/>
      <family val="2"/>
      <charset val="238"/>
    </font>
    <font>
      <i/>
      <sz val="9"/>
      <name val="Arial CE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9"/>
      <color indexed="53"/>
      <name val="Arial"/>
      <family val="2"/>
      <charset val="238"/>
    </font>
    <font>
      <u/>
      <sz val="8"/>
      <name val="Arial"/>
      <family val="2"/>
      <charset val="238"/>
    </font>
    <font>
      <b/>
      <u/>
      <sz val="8"/>
      <name val="Arial"/>
      <family val="2"/>
      <charset val="238"/>
    </font>
    <font>
      <sz val="8"/>
      <name val="Arial CE"/>
      <family val="2"/>
      <charset val="238"/>
    </font>
    <font>
      <b/>
      <sz val="12"/>
      <name val="Arial CE"/>
      <charset val="238"/>
    </font>
    <font>
      <sz val="12"/>
      <color indexed="8"/>
      <name val="Verdana"/>
      <family val="2"/>
      <charset val="238"/>
    </font>
    <font>
      <b/>
      <sz val="8"/>
      <name val="Corbel"/>
      <family val="2"/>
      <charset val="238"/>
    </font>
    <font>
      <sz val="8"/>
      <name val="Corbel"/>
      <family val="2"/>
      <charset val="238"/>
    </font>
    <font>
      <b/>
      <sz val="10"/>
      <name val="Corbel"/>
      <family val="2"/>
      <charset val="238"/>
    </font>
    <font>
      <sz val="8"/>
      <color indexed="8"/>
      <name val="Corbel"/>
      <family val="2"/>
      <charset val="238"/>
    </font>
    <font>
      <b/>
      <sz val="10"/>
      <color indexed="8"/>
      <name val="Corbel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Corbel"/>
      <family val="2"/>
      <charset val="238"/>
    </font>
    <font>
      <sz val="10"/>
      <name val="Corbel"/>
      <family val="2"/>
      <charset val="238"/>
    </font>
    <font>
      <sz val="8"/>
      <name val="Arial CE"/>
      <charset val="238"/>
    </font>
    <font>
      <b/>
      <sz val="7"/>
      <name val="Arial"/>
      <family val="2"/>
      <charset val="238"/>
    </font>
    <font>
      <b/>
      <sz val="8"/>
      <name val="Arial"/>
      <family val="2"/>
    </font>
    <font>
      <b/>
      <sz val="10"/>
      <color indexed="8"/>
      <name val="Arial Bold"/>
      <charset val="238"/>
    </font>
    <font>
      <sz val="10"/>
      <color indexed="8"/>
      <name val="Arial Bold"/>
      <charset val="238"/>
    </font>
    <font>
      <sz val="11"/>
      <color theme="1"/>
      <name val="Helvetica"/>
      <family val="2"/>
      <charset val="238"/>
    </font>
    <font>
      <sz val="11"/>
      <color theme="1"/>
      <name val="Helvetica"/>
      <family val="2"/>
    </font>
    <font>
      <sz val="11"/>
      <color rgb="FF1F497D"/>
      <name val="Calibri"/>
      <family val="2"/>
      <charset val="238"/>
    </font>
    <font>
      <b/>
      <sz val="11"/>
      <color theme="1"/>
      <name val="Helvetica"/>
      <family val="2"/>
      <charset val="238"/>
      <scheme val="minor"/>
    </font>
    <font>
      <sz val="9"/>
      <color rgb="FFFF0000"/>
      <name val="Arial CE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 applyNumberFormat="0" applyFill="0" applyBorder="0" applyProtection="0">
      <alignment vertical="top" wrapText="1"/>
    </xf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41" fillId="0" borderId="0"/>
    <xf numFmtId="0" fontId="4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7" fillId="0" borderId="0"/>
    <xf numFmtId="0" fontId="78" fillId="0" borderId="0"/>
    <xf numFmtId="0" fontId="10" fillId="0" borderId="0" applyNumberFormat="0" applyFill="0" applyBorder="0" applyProtection="0">
      <alignment vertical="top" wrapText="1"/>
    </xf>
    <xf numFmtId="0" fontId="28" fillId="0" borderId="0"/>
    <xf numFmtId="0" fontId="63" fillId="0" borderId="0" applyNumberFormat="0" applyFill="0" applyBorder="0" applyProtection="0">
      <alignment vertical="top" wrapText="1"/>
    </xf>
    <xf numFmtId="0" fontId="13" fillId="0" borderId="0">
      <alignment horizontal="centerContinuous" vertical="justify"/>
    </xf>
    <xf numFmtId="0" fontId="28" fillId="0" borderId="0"/>
    <xf numFmtId="0" fontId="28" fillId="0" borderId="0">
      <alignment horizontal="centerContinuous" vertical="justify"/>
    </xf>
    <xf numFmtId="0" fontId="28" fillId="0" borderId="0"/>
    <xf numFmtId="0" fontId="28" fillId="0" borderId="0"/>
    <xf numFmtId="0" fontId="28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9" fillId="0" borderId="0" applyNumberFormat="0" applyFill="0" applyBorder="0" applyProtection="0">
      <alignment vertical="top" wrapText="1"/>
    </xf>
    <xf numFmtId="0" fontId="13" fillId="0" borderId="0"/>
    <xf numFmtId="0" fontId="1" fillId="0" borderId="0"/>
    <xf numFmtId="0" fontId="13" fillId="0" borderId="0"/>
    <xf numFmtId="0" fontId="13" fillId="0" borderId="0"/>
    <xf numFmtId="0" fontId="9" fillId="0" borderId="0" applyNumberFormat="0" applyFill="0" applyBorder="0" applyProtection="0">
      <alignment vertical="top" wrapText="1"/>
    </xf>
  </cellStyleXfs>
  <cellXfs count="718">
    <xf numFmtId="0" fontId="0" fillId="0" borderId="0" xfId="0" applyFont="1" applyAlignment="1">
      <alignment vertical="top" wrapText="1"/>
    </xf>
    <xf numFmtId="0" fontId="26" fillId="0" borderId="0" xfId="27" applyFont="1" applyFill="1" applyBorder="1" applyAlignment="1"/>
    <xf numFmtId="166" fontId="26" fillId="0" borderId="0" xfId="27" applyNumberFormat="1" applyFont="1" applyFill="1" applyBorder="1" applyAlignment="1"/>
    <xf numFmtId="0" fontId="26" fillId="0" borderId="0" xfId="27" applyFont="1" applyFill="1" applyBorder="1" applyAlignment="1">
      <alignment wrapText="1"/>
    </xf>
    <xf numFmtId="0" fontId="14" fillId="0" borderId="0" xfId="27" applyFont="1" applyFill="1" applyBorder="1" applyAlignment="1"/>
    <xf numFmtId="0" fontId="30" fillId="0" borderId="0" xfId="27" applyFont="1" applyFill="1" applyBorder="1" applyAlignment="1"/>
    <xf numFmtId="166" fontId="26" fillId="0" borderId="1" xfId="27" applyNumberFormat="1" applyFont="1" applyFill="1" applyBorder="1" applyAlignment="1">
      <alignment horizontal="left" vertical="center" wrapText="1"/>
    </xf>
    <xf numFmtId="49" fontId="26" fillId="0" borderId="1" xfId="27" applyNumberFormat="1" applyFont="1" applyFill="1" applyBorder="1" applyAlignment="1">
      <alignment horizontal="center" vertical="center" wrapText="1"/>
    </xf>
    <xf numFmtId="0" fontId="26" fillId="0" borderId="1" xfId="27" applyFont="1" applyFill="1" applyBorder="1" applyAlignment="1">
      <alignment horizontal="center" vertical="center"/>
    </xf>
    <xf numFmtId="3" fontId="23" fillId="2" borderId="1" xfId="27" applyNumberFormat="1" applyFont="1" applyFill="1" applyBorder="1" applyAlignment="1">
      <alignment horizontal="right" vertical="center"/>
    </xf>
    <xf numFmtId="0" fontId="29" fillId="2" borderId="1" xfId="27" applyFont="1" applyFill="1" applyBorder="1" applyAlignment="1">
      <alignment horizontal="left" vertical="center" wrapText="1"/>
    </xf>
    <xf numFmtId="49" fontId="29" fillId="2" borderId="1" xfId="27" applyNumberFormat="1" applyFont="1" applyFill="1" applyBorder="1" applyAlignment="1">
      <alignment horizontal="center" vertical="center" wrapText="1"/>
    </xf>
    <xf numFmtId="166" fontId="29" fillId="2" borderId="1" xfId="27" applyNumberFormat="1" applyFont="1" applyFill="1" applyBorder="1" applyAlignment="1">
      <alignment horizontal="left" vertical="center" wrapText="1"/>
    </xf>
    <xf numFmtId="3" fontId="29" fillId="2" borderId="1" xfId="27" applyNumberFormat="1" applyFont="1" applyFill="1" applyBorder="1" applyAlignment="1">
      <alignment horizontal="right" vertical="center"/>
    </xf>
    <xf numFmtId="3" fontId="29" fillId="2" borderId="1" xfId="27" applyNumberFormat="1" applyFont="1" applyFill="1" applyBorder="1" applyAlignment="1">
      <alignment horizontal="right"/>
    </xf>
    <xf numFmtId="0" fontId="29" fillId="0" borderId="2" xfId="27" applyFont="1" applyFill="1" applyBorder="1" applyAlignment="1">
      <alignment horizontal="center" vertical="center" wrapText="1"/>
    </xf>
    <xf numFmtId="0" fontId="29" fillId="0" borderId="3" xfId="27" applyFont="1" applyBorder="1" applyAlignment="1">
      <alignment horizontal="centerContinuous" vertical="center" wrapText="1"/>
    </xf>
    <xf numFmtId="0" fontId="23" fillId="0" borderId="1" xfId="27" applyFont="1" applyBorder="1" applyAlignment="1">
      <alignment horizontal="center" vertical="center" wrapText="1"/>
    </xf>
    <xf numFmtId="0" fontId="25" fillId="0" borderId="1" xfId="27" applyFont="1" applyFill="1" applyBorder="1" applyAlignment="1">
      <alignment horizontal="centerContinuous" vertical="center" wrapText="1"/>
    </xf>
    <xf numFmtId="0" fontId="15" fillId="0" borderId="1" xfId="27" applyFont="1" applyFill="1" applyBorder="1" applyAlignment="1">
      <alignment horizontal="center" vertical="center" wrapText="1"/>
    </xf>
    <xf numFmtId="0" fontId="28" fillId="0" borderId="0" xfId="29"/>
    <xf numFmtId="0" fontId="28" fillId="0" borderId="0" xfId="29" applyBorder="1"/>
    <xf numFmtId="0" fontId="14" fillId="0" borderId="0" xfId="29" applyFont="1" applyBorder="1" applyAlignment="1">
      <alignment horizontal="center" wrapText="1"/>
    </xf>
    <xf numFmtId="165" fontId="33" fillId="0" borderId="1" xfId="29" applyNumberFormat="1" applyFont="1" applyBorder="1" applyAlignment="1">
      <alignment horizontal="center"/>
    </xf>
    <xf numFmtId="165" fontId="33" fillId="0" borderId="4" xfId="29" applyNumberFormat="1" applyFont="1" applyBorder="1" applyAlignment="1">
      <alignment horizontal="center"/>
    </xf>
    <xf numFmtId="3" fontId="16" fillId="2" borderId="1" xfId="29" applyNumberFormat="1" applyFont="1" applyFill="1" applyBorder="1" applyAlignment="1">
      <alignment horizontal="right"/>
    </xf>
    <xf numFmtId="0" fontId="19" fillId="2" borderId="1" xfId="29" applyFont="1" applyFill="1" applyBorder="1"/>
    <xf numFmtId="0" fontId="17" fillId="2" borderId="1" xfId="29" applyFont="1" applyFill="1" applyBorder="1" applyAlignment="1">
      <alignment wrapText="1"/>
    </xf>
    <xf numFmtId="0" fontId="18" fillId="0" borderId="1" xfId="29" applyFont="1" applyBorder="1" applyAlignment="1">
      <alignment horizontal="center" vertical="center"/>
    </xf>
    <xf numFmtId="3" fontId="16" fillId="0" borderId="1" xfId="29" applyNumberFormat="1" applyFont="1" applyBorder="1" applyAlignment="1">
      <alignment horizontal="right"/>
    </xf>
    <xf numFmtId="0" fontId="16" fillId="0" borderId="1" xfId="29" applyFont="1" applyBorder="1" applyAlignment="1">
      <alignment horizontal="center" vertical="center" wrapText="1"/>
    </xf>
    <xf numFmtId="0" fontId="18" fillId="0" borderId="1" xfId="29" applyFont="1" applyBorder="1" applyAlignment="1">
      <alignment horizontal="center" vertical="center" wrapText="1"/>
    </xf>
    <xf numFmtId="0" fontId="16" fillId="0" borderId="1" xfId="29" applyFont="1" applyBorder="1" applyAlignment="1">
      <alignment vertical="center" wrapText="1"/>
    </xf>
    <xf numFmtId="165" fontId="33" fillId="2" borderId="1" xfId="29" applyNumberFormat="1" applyFont="1" applyFill="1" applyBorder="1" applyAlignment="1">
      <alignment horizontal="center"/>
    </xf>
    <xf numFmtId="165" fontId="33" fillId="2" borderId="4" xfId="29" applyNumberFormat="1" applyFont="1" applyFill="1" applyBorder="1" applyAlignment="1">
      <alignment horizontal="center"/>
    </xf>
    <xf numFmtId="3" fontId="19" fillId="2" borderId="1" xfId="29" applyNumberFormat="1" applyFont="1" applyFill="1" applyBorder="1" applyAlignment="1">
      <alignment horizontal="right"/>
    </xf>
    <xf numFmtId="0" fontId="17" fillId="2" borderId="1" xfId="29" applyFont="1" applyFill="1" applyBorder="1" applyAlignment="1">
      <alignment horizontal="center" vertical="center"/>
    </xf>
    <xf numFmtId="0" fontId="22" fillId="0" borderId="1" xfId="29" applyFont="1" applyBorder="1" applyAlignment="1">
      <alignment horizontal="justify" wrapText="1"/>
    </xf>
    <xf numFmtId="0" fontId="21" fillId="2" borderId="1" xfId="29" applyFont="1" applyFill="1" applyBorder="1" applyAlignment="1">
      <alignment horizontal="justify" wrapText="1"/>
    </xf>
    <xf numFmtId="0" fontId="20" fillId="0" borderId="1" xfId="29" applyFont="1" applyBorder="1" applyAlignment="1">
      <alignment horizontal="justify" wrapText="1"/>
    </xf>
    <xf numFmtId="3" fontId="17" fillId="0" borderId="5" xfId="29" applyNumberFormat="1" applyFont="1" applyBorder="1" applyAlignment="1">
      <alignment horizontal="right"/>
    </xf>
    <xf numFmtId="0" fontId="16" fillId="0" borderId="1" xfId="29" applyFont="1" applyBorder="1" applyAlignment="1">
      <alignment horizontal="center" vertical="center"/>
    </xf>
    <xf numFmtId="3" fontId="17" fillId="0" borderId="1" xfId="29" applyNumberFormat="1" applyFont="1" applyBorder="1" applyAlignment="1">
      <alignment horizontal="right"/>
    </xf>
    <xf numFmtId="0" fontId="17" fillId="0" borderId="1" xfId="29" applyFont="1" applyBorder="1" applyAlignment="1">
      <alignment horizontal="center" vertical="center"/>
    </xf>
    <xf numFmtId="0" fontId="17" fillId="0" borderId="1" xfId="29" applyFont="1" applyBorder="1" applyAlignment="1">
      <alignment wrapText="1"/>
    </xf>
    <xf numFmtId="0" fontId="16" fillId="0" borderId="1" xfId="29" applyFont="1" applyBorder="1" applyAlignment="1">
      <alignment wrapText="1"/>
    </xf>
    <xf numFmtId="3" fontId="19" fillId="0" borderId="1" xfId="29" applyNumberFormat="1" applyFont="1" applyBorder="1" applyAlignment="1">
      <alignment horizontal="right" vertical="justify"/>
    </xf>
    <xf numFmtId="0" fontId="16" fillId="0" borderId="1" xfId="29" applyFont="1" applyBorder="1" applyAlignment="1">
      <alignment horizontal="left" wrapText="1"/>
    </xf>
    <xf numFmtId="3" fontId="17" fillId="2" borderId="5" xfId="29" applyNumberFormat="1" applyFont="1" applyFill="1" applyBorder="1" applyAlignment="1">
      <alignment horizontal="right"/>
    </xf>
    <xf numFmtId="3" fontId="17" fillId="2" borderId="1" xfId="29" applyNumberFormat="1" applyFont="1" applyFill="1" applyBorder="1" applyAlignment="1">
      <alignment horizontal="right"/>
    </xf>
    <xf numFmtId="3" fontId="33" fillId="0" borderId="4" xfId="29" applyNumberFormat="1" applyFont="1" applyBorder="1" applyAlignment="1">
      <alignment horizontal="right"/>
    </xf>
    <xf numFmtId="3" fontId="19" fillId="0" borderId="4" xfId="29" applyNumberFormat="1" applyFont="1" applyBorder="1" applyAlignment="1">
      <alignment horizontal="right"/>
    </xf>
    <xf numFmtId="3" fontId="33" fillId="2" borderId="1" xfId="29" applyNumberFormat="1" applyFont="1" applyFill="1" applyBorder="1" applyAlignment="1">
      <alignment horizontal="right"/>
    </xf>
    <xf numFmtId="0" fontId="17" fillId="2" borderId="1" xfId="29" applyFont="1" applyFill="1" applyBorder="1" applyAlignment="1">
      <alignment horizontal="center" vertical="center" wrapText="1"/>
    </xf>
    <xf numFmtId="0" fontId="17" fillId="2" borderId="1" xfId="29" applyFont="1" applyFill="1" applyBorder="1" applyAlignment="1">
      <alignment horizontal="left" vertical="center" wrapText="1"/>
    </xf>
    <xf numFmtId="0" fontId="27" fillId="0" borderId="1" xfId="29" applyFont="1" applyBorder="1" applyAlignment="1">
      <alignment horizontal="center"/>
    </xf>
    <xf numFmtId="0" fontId="17" fillId="0" borderId="1" xfId="29" applyFont="1" applyBorder="1" applyAlignment="1">
      <alignment horizontal="center"/>
    </xf>
    <xf numFmtId="0" fontId="17" fillId="0" borderId="1" xfId="29" applyFont="1" applyBorder="1" applyAlignment="1">
      <alignment horizontal="centerContinuous" vertical="center" wrapText="1"/>
    </xf>
    <xf numFmtId="0" fontId="25" fillId="0" borderId="1" xfId="29" applyFont="1" applyBorder="1" applyAlignment="1">
      <alignment horizontal="center" vertical="center" wrapText="1"/>
    </xf>
    <xf numFmtId="0" fontId="25" fillId="0" borderId="1" xfId="29" applyFont="1" applyBorder="1" applyAlignment="1">
      <alignment horizontal="centerContinuous" vertical="center" wrapText="1"/>
    </xf>
    <xf numFmtId="0" fontId="25" fillId="0" borderId="6" xfId="29" applyFont="1" applyBorder="1" applyAlignment="1">
      <alignment horizontal="center" vertical="center" wrapText="1"/>
    </xf>
    <xf numFmtId="0" fontId="19" fillId="0" borderId="6" xfId="29" applyFont="1" applyBorder="1" applyAlignment="1">
      <alignment horizontal="center" vertical="justify"/>
    </xf>
    <xf numFmtId="3" fontId="17" fillId="2" borderId="6" xfId="29" applyNumberFormat="1" applyFont="1" applyFill="1" applyBorder="1" applyAlignment="1">
      <alignment horizontal="right"/>
    </xf>
    <xf numFmtId="3" fontId="19" fillId="0" borderId="5" xfId="29" applyNumberFormat="1" applyFont="1" applyBorder="1" applyAlignment="1">
      <alignment horizontal="right"/>
    </xf>
    <xf numFmtId="3" fontId="33" fillId="0" borderId="5" xfId="29" applyNumberFormat="1" applyFont="1" applyBorder="1" applyAlignment="1">
      <alignment horizontal="right"/>
    </xf>
    <xf numFmtId="3" fontId="17" fillId="0" borderId="6" xfId="29" applyNumberFormat="1" applyFont="1" applyBorder="1" applyAlignment="1">
      <alignment horizontal="right"/>
    </xf>
    <xf numFmtId="3" fontId="19" fillId="2" borderId="6" xfId="29" applyNumberFormat="1" applyFont="1" applyFill="1" applyBorder="1" applyAlignment="1">
      <alignment horizontal="right"/>
    </xf>
    <xf numFmtId="3" fontId="19" fillId="0" borderId="1" xfId="29" applyNumberFormat="1" applyFont="1" applyBorder="1" applyAlignment="1">
      <alignment horizontal="right"/>
    </xf>
    <xf numFmtId="3" fontId="33" fillId="0" borderId="1" xfId="29" applyNumberFormat="1" applyFont="1" applyBorder="1" applyAlignment="1">
      <alignment horizontal="right"/>
    </xf>
    <xf numFmtId="0" fontId="17" fillId="0" borderId="1" xfId="29" applyFont="1" applyBorder="1" applyAlignment="1">
      <alignment horizontal="center" vertical="center" wrapText="1"/>
    </xf>
    <xf numFmtId="0" fontId="29" fillId="0" borderId="1" xfId="27" applyFont="1" applyFill="1" applyBorder="1" applyAlignment="1">
      <alignment horizontal="center" vertical="center"/>
    </xf>
    <xf numFmtId="0" fontId="16" fillId="0" borderId="1" xfId="29" applyFont="1" applyFill="1" applyBorder="1" applyAlignment="1">
      <alignment wrapText="1"/>
    </xf>
    <xf numFmtId="0" fontId="20" fillId="0" borderId="1" xfId="29" applyFont="1" applyFill="1" applyBorder="1" applyAlignment="1">
      <alignment horizontal="justify" wrapText="1"/>
    </xf>
    <xf numFmtId="0" fontId="16" fillId="0" borderId="1" xfId="29" applyFont="1" applyFill="1" applyBorder="1" applyAlignment="1">
      <alignment horizontal="center" vertical="center" wrapText="1"/>
    </xf>
    <xf numFmtId="0" fontId="17" fillId="0" borderId="1" xfId="29" applyFont="1" applyFill="1" applyBorder="1" applyAlignment="1">
      <alignment wrapText="1"/>
    </xf>
    <xf numFmtId="0" fontId="17" fillId="0" borderId="1" xfId="29" applyFont="1" applyFill="1" applyBorder="1" applyAlignment="1">
      <alignment horizontal="center" vertical="center"/>
    </xf>
    <xf numFmtId="0" fontId="16" fillId="0" borderId="1" xfId="29" applyFont="1" applyFill="1" applyBorder="1" applyAlignment="1">
      <alignment vertical="center" wrapText="1"/>
    </xf>
    <xf numFmtId="0" fontId="22" fillId="0" borderId="1" xfId="29" applyFont="1" applyFill="1" applyBorder="1" applyAlignment="1">
      <alignment horizontal="justify" wrapText="1"/>
    </xf>
    <xf numFmtId="0" fontId="2" fillId="0" borderId="0" xfId="0" applyFont="1" applyBorder="1" applyAlignment="1"/>
    <xf numFmtId="1" fontId="2" fillId="0" borderId="0" xfId="0" applyNumberFormat="1" applyFont="1" applyBorder="1" applyAlignment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/>
    <xf numFmtId="3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/>
    <xf numFmtId="0" fontId="2" fillId="0" borderId="1" xfId="0" applyNumberFormat="1" applyFont="1" applyBorder="1" applyAlignment="1">
      <alignment horizontal="left" wrapText="1"/>
    </xf>
    <xf numFmtId="0" fontId="8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 wrapText="1"/>
    </xf>
    <xf numFmtId="49" fontId="44" fillId="0" borderId="1" xfId="0" applyNumberFormat="1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0" fontId="37" fillId="0" borderId="1" xfId="0" applyNumberFormat="1" applyFont="1" applyBorder="1" applyAlignment="1">
      <alignment horizontal="left" wrapText="1"/>
    </xf>
    <xf numFmtId="0" fontId="20" fillId="0" borderId="1" xfId="29" applyFont="1" applyBorder="1" applyAlignment="1">
      <alignment horizontal="left" wrapText="1"/>
    </xf>
    <xf numFmtId="3" fontId="17" fillId="3" borderId="1" xfId="29" applyNumberFormat="1" applyFont="1" applyFill="1" applyBorder="1" applyAlignment="1">
      <alignment horizontal="right"/>
    </xf>
    <xf numFmtId="3" fontId="19" fillId="0" borderId="1" xfId="29" applyNumberFormat="1" applyFont="1" applyBorder="1" applyAlignment="1" applyProtection="1">
      <alignment horizontal="right" vertical="justify"/>
      <protection locked="0"/>
    </xf>
    <xf numFmtId="3" fontId="16" fillId="0" borderId="5" xfId="29" applyNumberFormat="1" applyFont="1" applyBorder="1" applyAlignment="1" applyProtection="1">
      <alignment horizontal="right"/>
      <protection locked="0"/>
    </xf>
    <xf numFmtId="3" fontId="28" fillId="0" borderId="4" xfId="29" applyNumberFormat="1" applyBorder="1" applyAlignment="1" applyProtection="1">
      <alignment horizontal="right"/>
      <protection locked="0"/>
    </xf>
    <xf numFmtId="3" fontId="17" fillId="0" borderId="1" xfId="29" applyNumberFormat="1" applyFont="1" applyBorder="1" applyAlignment="1" applyProtection="1">
      <alignment horizontal="right"/>
      <protection locked="0"/>
    </xf>
    <xf numFmtId="3" fontId="19" fillId="0" borderId="5" xfId="29" applyNumberFormat="1" applyFont="1" applyBorder="1" applyAlignment="1" applyProtection="1">
      <alignment horizontal="right" vertical="justify"/>
      <protection locked="0"/>
    </xf>
    <xf numFmtId="3" fontId="28" fillId="0" borderId="5" xfId="29" applyNumberFormat="1" applyBorder="1" applyAlignment="1" applyProtection="1">
      <alignment horizontal="right"/>
      <protection locked="0"/>
    </xf>
    <xf numFmtId="3" fontId="19" fillId="0" borderId="6" xfId="29" applyNumberFormat="1" applyFont="1" applyBorder="1" applyAlignment="1" applyProtection="1">
      <alignment horizontal="right" vertical="justify"/>
      <protection locked="0"/>
    </xf>
    <xf numFmtId="3" fontId="28" fillId="0" borderId="1" xfId="29" applyNumberFormat="1" applyBorder="1" applyAlignment="1" applyProtection="1">
      <alignment horizontal="right"/>
      <protection locked="0"/>
    </xf>
    <xf numFmtId="3" fontId="16" fillId="0" borderId="1" xfId="29" applyNumberFormat="1" applyFont="1" applyBorder="1" applyAlignment="1" applyProtection="1">
      <alignment horizontal="right"/>
      <protection locked="0"/>
    </xf>
    <xf numFmtId="3" fontId="16" fillId="0" borderId="6" xfId="29" applyNumberFormat="1" applyFont="1" applyBorder="1" applyAlignment="1" applyProtection="1">
      <alignment horizontal="right"/>
      <protection locked="0"/>
    </xf>
    <xf numFmtId="3" fontId="16" fillId="2" borderId="1" xfId="29" applyNumberFormat="1" applyFont="1" applyFill="1" applyBorder="1" applyAlignment="1" applyProtection="1">
      <alignment horizontal="right"/>
      <protection locked="0"/>
    </xf>
    <xf numFmtId="3" fontId="3" fillId="0" borderId="1" xfId="0" applyNumberFormat="1" applyFont="1" applyBorder="1" applyAlignment="1" applyProtection="1">
      <alignment horizontal="center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protection locked="0"/>
    </xf>
    <xf numFmtId="49" fontId="0" fillId="0" borderId="0" xfId="0" applyNumberFormat="1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2" fillId="0" borderId="0" xfId="0" applyFont="1" applyBorder="1" applyAlignment="1" applyProtection="1"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45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protection locked="0"/>
    </xf>
    <xf numFmtId="0" fontId="28" fillId="0" borderId="0" xfId="29" applyProtection="1">
      <protection locked="0"/>
    </xf>
    <xf numFmtId="0" fontId="14" fillId="0" borderId="0" xfId="29" applyFont="1" applyBorder="1" applyAlignment="1" applyProtection="1">
      <alignment wrapText="1"/>
      <protection locked="0"/>
    </xf>
    <xf numFmtId="0" fontId="28" fillId="0" borderId="0" xfId="29" applyBorder="1" applyProtection="1">
      <protection locked="0"/>
    </xf>
    <xf numFmtId="0" fontId="11" fillId="0" borderId="0" xfId="22" applyNumberFormat="1" applyFont="1" applyBorder="1" applyAlignment="1" applyProtection="1">
      <alignment horizontal="center"/>
      <protection locked="0"/>
    </xf>
    <xf numFmtId="0" fontId="11" fillId="0" borderId="0" xfId="22" applyNumberFormat="1" applyFont="1" applyBorder="1" applyAlignment="1" applyProtection="1">
      <protection locked="0"/>
    </xf>
    <xf numFmtId="0" fontId="14" fillId="0" borderId="0" xfId="29" applyFont="1" applyBorder="1" applyAlignment="1" applyProtection="1">
      <protection locked="0"/>
    </xf>
    <xf numFmtId="0" fontId="14" fillId="0" borderId="0" xfId="29" applyFont="1" applyBorder="1" applyAlignment="1" applyProtection="1">
      <alignment horizontal="center" wrapText="1"/>
      <protection locked="0"/>
    </xf>
    <xf numFmtId="0" fontId="2" fillId="0" borderId="0" xfId="22" applyNumberFormat="1" applyFont="1" applyBorder="1" applyAlignment="1" applyProtection="1">
      <alignment horizontal="center"/>
      <protection locked="0"/>
    </xf>
    <xf numFmtId="3" fontId="26" fillId="0" borderId="1" xfId="27" applyNumberFormat="1" applyFont="1" applyFill="1" applyBorder="1" applyAlignment="1" applyProtection="1">
      <alignment horizontal="right" vertical="center"/>
      <protection locked="0"/>
    </xf>
    <xf numFmtId="0" fontId="25" fillId="0" borderId="0" xfId="27" applyFont="1" applyFill="1" applyBorder="1" applyAlignment="1" applyProtection="1">
      <alignment horizontal="centerContinuous"/>
      <protection locked="0"/>
    </xf>
    <xf numFmtId="166" fontId="26" fillId="0" borderId="0" xfId="27" applyNumberFormat="1" applyFont="1" applyFill="1" applyBorder="1" applyAlignment="1" applyProtection="1">
      <alignment horizontal="center" vertical="center"/>
      <protection locked="0"/>
    </xf>
    <xf numFmtId="166" fontId="26" fillId="0" borderId="0" xfId="27" applyNumberFormat="1" applyFont="1" applyFill="1" applyBorder="1" applyAlignment="1" applyProtection="1">
      <protection locked="0"/>
    </xf>
    <xf numFmtId="0" fontId="2" fillId="0" borderId="0" xfId="22" applyNumberFormat="1" applyFont="1" applyBorder="1" applyAlignment="1" applyProtection="1">
      <protection locked="0"/>
    </xf>
    <xf numFmtId="49" fontId="39" fillId="0" borderId="0" xfId="0" applyNumberFormat="1" applyFont="1" applyBorder="1" applyAlignment="1" applyProtection="1">
      <protection locked="0"/>
    </xf>
    <xf numFmtId="0" fontId="14" fillId="0" borderId="0" xfId="25" applyFont="1" applyAlignment="1"/>
    <xf numFmtId="0" fontId="14" fillId="0" borderId="0" xfId="25" applyFont="1" applyBorder="1" applyAlignment="1"/>
    <xf numFmtId="49" fontId="26" fillId="0" borderId="0" xfId="25" applyNumberFormat="1" applyFont="1" applyAlignment="1"/>
    <xf numFmtId="49" fontId="29" fillId="0" borderId="0" xfId="25" applyNumberFormat="1" applyFont="1" applyAlignment="1"/>
    <xf numFmtId="49" fontId="27" fillId="0" borderId="0" xfId="25" applyNumberFormat="1" applyFont="1" applyAlignment="1">
      <alignment horizontal="center" vertical="top"/>
    </xf>
    <xf numFmtId="49" fontId="14" fillId="0" borderId="0" xfId="25" applyNumberFormat="1" applyFont="1" applyFill="1" applyBorder="1" applyAlignment="1"/>
    <xf numFmtId="49" fontId="14" fillId="0" borderId="0" xfId="25" applyNumberFormat="1" applyFont="1" applyBorder="1" applyAlignment="1"/>
    <xf numFmtId="49" fontId="26" fillId="0" borderId="0" xfId="25" applyNumberFormat="1" applyFont="1" applyBorder="1" applyAlignment="1"/>
    <xf numFmtId="49" fontId="14" fillId="0" borderId="0" xfId="25" applyNumberFormat="1" applyFont="1" applyAlignment="1"/>
    <xf numFmtId="49" fontId="33" fillId="0" borderId="0" xfId="25" applyNumberFormat="1" applyFont="1" applyBorder="1" applyAlignment="1">
      <alignment horizontal="left"/>
    </xf>
    <xf numFmtId="49" fontId="36" fillId="0" borderId="0" xfId="25" applyNumberFormat="1" applyFont="1" applyBorder="1" applyAlignment="1">
      <alignment horizontal="left"/>
    </xf>
    <xf numFmtId="49" fontId="24" fillId="0" borderId="0" xfId="25" applyNumberFormat="1" applyFont="1" applyBorder="1" applyAlignment="1">
      <alignment vertical="top"/>
    </xf>
    <xf numFmtId="49" fontId="49" fillId="0" borderId="0" xfId="25" applyNumberFormat="1" applyFont="1" applyBorder="1" applyAlignment="1">
      <alignment horizontal="left"/>
    </xf>
    <xf numFmtId="49" fontId="33" fillId="0" borderId="0" xfId="25" applyNumberFormat="1" applyFont="1" applyBorder="1" applyAlignment="1">
      <alignment horizontal="left" wrapText="1"/>
    </xf>
    <xf numFmtId="49" fontId="27" fillId="0" borderId="0" xfId="25" applyNumberFormat="1" applyFont="1" applyBorder="1" applyAlignment="1">
      <alignment horizontal="left" vertical="top"/>
    </xf>
    <xf numFmtId="49" fontId="35" fillId="0" borderId="0" xfId="25" applyNumberFormat="1" applyFont="1" applyAlignment="1">
      <alignment horizontal="centerContinuous" wrapText="1"/>
    </xf>
    <xf numFmtId="49" fontId="35" fillId="0" borderId="0" xfId="25" applyNumberFormat="1" applyFont="1" applyBorder="1" applyAlignment="1">
      <alignment horizontal="centerContinuous" wrapText="1"/>
    </xf>
    <xf numFmtId="49" fontId="50" fillId="0" borderId="0" xfId="25" applyNumberFormat="1" applyFont="1" applyBorder="1" applyAlignment="1">
      <alignment horizontal="centerContinuous"/>
    </xf>
    <xf numFmtId="49" fontId="35" fillId="0" borderId="0" xfId="25" applyNumberFormat="1" applyFont="1" applyAlignment="1">
      <alignment horizontal="centerContinuous"/>
    </xf>
    <xf numFmtId="49" fontId="51" fillId="0" borderId="0" xfId="25" applyNumberFormat="1" applyFont="1" applyAlignment="1">
      <alignment horizontal="centerContinuous"/>
    </xf>
    <xf numFmtId="49" fontId="43" fillId="0" borderId="0" xfId="25" applyNumberFormat="1" applyFont="1" applyBorder="1" applyAlignment="1"/>
    <xf numFmtId="49" fontId="36" fillId="0" borderId="0" xfId="25" applyNumberFormat="1" applyFont="1" applyBorder="1" applyAlignment="1">
      <alignment horizontal="centerContinuous"/>
    </xf>
    <xf numFmtId="49" fontId="33" fillId="0" borderId="0" xfId="25" applyNumberFormat="1" applyFont="1" applyAlignment="1">
      <alignment horizontal="left"/>
    </xf>
    <xf numFmtId="49" fontId="25" fillId="0" borderId="0" xfId="25" applyNumberFormat="1" applyFont="1" applyAlignment="1">
      <alignment horizontal="left"/>
    </xf>
    <xf numFmtId="49" fontId="37" fillId="0" borderId="0" xfId="22" applyNumberFormat="1" applyFont="1" applyBorder="1" applyAlignment="1">
      <alignment horizontal="right"/>
    </xf>
    <xf numFmtId="0" fontId="17" fillId="0" borderId="1" xfId="25" applyFont="1" applyBorder="1" applyAlignment="1">
      <alignment horizontal="center" vertical="center" wrapText="1"/>
    </xf>
    <xf numFmtId="0" fontId="17" fillId="0" borderId="1" xfId="25" applyFont="1" applyBorder="1" applyAlignment="1">
      <alignment horizontal="centerContinuous" vertical="center" wrapText="1"/>
    </xf>
    <xf numFmtId="0" fontId="17" fillId="0" borderId="4" xfId="25" applyFont="1" applyBorder="1" applyAlignment="1">
      <alignment horizontal="center" vertical="center" wrapText="1"/>
    </xf>
    <xf numFmtId="0" fontId="16" fillId="0" borderId="0" xfId="25" applyFont="1" applyBorder="1" applyAlignment="1"/>
    <xf numFmtId="0" fontId="19" fillId="0" borderId="1" xfId="25" applyFont="1" applyBorder="1" applyAlignment="1">
      <alignment horizontal="center"/>
    </xf>
    <xf numFmtId="0" fontId="17" fillId="0" borderId="1" xfId="25" applyFont="1" applyBorder="1" applyAlignment="1">
      <alignment horizontal="center" wrapText="1"/>
    </xf>
    <xf numFmtId="0" fontId="17" fillId="0" borderId="4" xfId="25" applyFont="1" applyBorder="1" applyAlignment="1">
      <alignment horizontal="centerContinuous"/>
    </xf>
    <xf numFmtId="0" fontId="19" fillId="0" borderId="5" xfId="25" applyFont="1" applyBorder="1" applyAlignment="1">
      <alignment horizontal="center"/>
    </xf>
    <xf numFmtId="0" fontId="19" fillId="0" borderId="4" xfId="25" applyFont="1" applyBorder="1" applyAlignment="1">
      <alignment horizontal="center"/>
    </xf>
    <xf numFmtId="0" fontId="23" fillId="0" borderId="1" xfId="25" applyFont="1" applyBorder="1" applyAlignment="1">
      <alignment horizontal="center"/>
    </xf>
    <xf numFmtId="0" fontId="23" fillId="0" borderId="6" xfId="25" applyFont="1" applyBorder="1" applyAlignment="1">
      <alignment horizontal="center"/>
    </xf>
    <xf numFmtId="0" fontId="16" fillId="0" borderId="0" xfId="25" applyFont="1" applyBorder="1" applyAlignment="1">
      <alignment horizontal="center"/>
    </xf>
    <xf numFmtId="0" fontId="18" fillId="0" borderId="1" xfId="25" applyFont="1" applyBorder="1" applyAlignment="1">
      <alignment horizontal="center"/>
    </xf>
    <xf numFmtId="0" fontId="17" fillId="2" borderId="1" xfId="25" applyFont="1" applyFill="1" applyBorder="1" applyAlignment="1">
      <alignment wrapText="1"/>
    </xf>
    <xf numFmtId="0" fontId="17" fillId="2" borderId="1" xfId="25" applyFont="1" applyFill="1" applyBorder="1" applyAlignment="1">
      <alignment horizontal="centerContinuous"/>
    </xf>
    <xf numFmtId="3" fontId="17" fillId="2" borderId="1" xfId="25" applyNumberFormat="1" applyFont="1" applyFill="1" applyBorder="1" applyAlignment="1"/>
    <xf numFmtId="165" fontId="17" fillId="2" borderId="1" xfId="25" applyNumberFormat="1" applyFont="1" applyFill="1" applyBorder="1" applyAlignment="1">
      <alignment horizontal="center"/>
    </xf>
    <xf numFmtId="0" fontId="17" fillId="0" borderId="1" xfId="25" applyFont="1" applyFill="1" applyBorder="1" applyAlignment="1">
      <alignment wrapText="1"/>
    </xf>
    <xf numFmtId="0" fontId="17" fillId="0" borderId="4" xfId="25" applyFont="1" applyFill="1" applyBorder="1" applyAlignment="1">
      <alignment horizontal="centerContinuous" wrapText="1"/>
    </xf>
    <xf numFmtId="3" fontId="19" fillId="0" borderId="1" xfId="25" applyNumberFormat="1" applyFont="1" applyBorder="1" applyAlignment="1">
      <alignment horizontal="right"/>
    </xf>
    <xf numFmtId="165" fontId="17" fillId="0" borderId="1" xfId="25" applyNumberFormat="1" applyFont="1" applyBorder="1" applyAlignment="1">
      <alignment horizontal="center"/>
    </xf>
    <xf numFmtId="0" fontId="18" fillId="0" borderId="0" xfId="25" applyFont="1" applyBorder="1" applyAlignment="1"/>
    <xf numFmtId="0" fontId="18" fillId="0" borderId="1" xfId="25" applyFont="1" applyFill="1" applyBorder="1" applyAlignment="1">
      <alignment wrapText="1"/>
    </xf>
    <xf numFmtId="0" fontId="18" fillId="0" borderId="4" xfId="25" applyFont="1" applyFill="1" applyBorder="1" applyAlignment="1">
      <alignment horizontal="centerContinuous" wrapText="1"/>
    </xf>
    <xf numFmtId="3" fontId="18" fillId="0" borderId="1" xfId="25" applyNumberFormat="1" applyFont="1" applyBorder="1" applyAlignment="1">
      <alignment horizontal="right"/>
    </xf>
    <xf numFmtId="49" fontId="18" fillId="0" borderId="1" xfId="25" applyNumberFormat="1" applyFont="1" applyFill="1" applyBorder="1" applyAlignment="1">
      <alignment wrapText="1"/>
    </xf>
    <xf numFmtId="0" fontId="19" fillId="2" borderId="1" xfId="25" applyFont="1" applyFill="1" applyBorder="1" applyAlignment="1">
      <alignment wrapText="1"/>
    </xf>
    <xf numFmtId="0" fontId="19" fillId="2" borderId="4" xfId="25" applyFont="1" applyFill="1" applyBorder="1" applyAlignment="1">
      <alignment horizontal="centerContinuous" wrapText="1"/>
    </xf>
    <xf numFmtId="3" fontId="19" fillId="2" borderId="1" xfId="25" applyNumberFormat="1" applyFont="1" applyFill="1" applyBorder="1" applyAlignment="1">
      <alignment horizontal="right"/>
    </xf>
    <xf numFmtId="0" fontId="19" fillId="0" borderId="0" xfId="25" applyFont="1" applyBorder="1" applyAlignment="1"/>
    <xf numFmtId="0" fontId="19" fillId="0" borderId="1" xfId="25" applyFont="1" applyFill="1" applyBorder="1" applyAlignment="1">
      <alignment wrapText="1"/>
    </xf>
    <xf numFmtId="0" fontId="19" fillId="0" borderId="4" xfId="25" applyFont="1" applyBorder="1" applyAlignment="1">
      <alignment horizontal="centerContinuous" wrapText="1"/>
    </xf>
    <xf numFmtId="0" fontId="52" fillId="0" borderId="0" xfId="25" applyFont="1" applyBorder="1" applyAlignment="1"/>
    <xf numFmtId="0" fontId="18" fillId="0" borderId="4" xfId="25" applyFont="1" applyBorder="1" applyAlignment="1">
      <alignment horizontal="centerContinuous" wrapText="1"/>
    </xf>
    <xf numFmtId="0" fontId="18" fillId="0" borderId="1" xfId="25" applyFont="1" applyBorder="1" applyAlignment="1">
      <alignment wrapText="1"/>
    </xf>
    <xf numFmtId="0" fontId="18" fillId="0" borderId="4" xfId="25" applyFont="1" applyBorder="1" applyAlignment="1">
      <alignment horizontal="centerContinuous"/>
    </xf>
    <xf numFmtId="3" fontId="19" fillId="0" borderId="4" xfId="25" applyNumberFormat="1" applyFont="1" applyBorder="1" applyAlignment="1">
      <alignment horizontal="right"/>
    </xf>
    <xf numFmtId="0" fontId="18" fillId="0" borderId="1" xfId="25" applyFont="1" applyBorder="1" applyAlignment="1">
      <alignment horizontal="centerContinuous"/>
    </xf>
    <xf numFmtId="3" fontId="16" fillId="0" borderId="1" xfId="25" applyNumberFormat="1" applyFont="1" applyBorder="1" applyAlignment="1">
      <alignment horizontal="right"/>
    </xf>
    <xf numFmtId="3" fontId="16" fillId="0" borderId="4" xfId="25" applyNumberFormat="1" applyFont="1" applyBorder="1" applyAlignment="1">
      <alignment horizontal="right"/>
    </xf>
    <xf numFmtId="0" fontId="19" fillId="0" borderId="1" xfId="25" applyFont="1" applyFill="1" applyBorder="1" applyAlignment="1">
      <alignment horizontal="centerContinuous"/>
    </xf>
    <xf numFmtId="0" fontId="18" fillId="0" borderId="1" xfId="25" applyFont="1" applyFill="1" applyBorder="1" applyAlignment="1">
      <alignment horizontal="centerContinuous"/>
    </xf>
    <xf numFmtId="3" fontId="18" fillId="0" borderId="4" xfId="25" applyNumberFormat="1" applyFont="1" applyBorder="1" applyAlignment="1">
      <alignment horizontal="right"/>
    </xf>
    <xf numFmtId="0" fontId="18" fillId="0" borderId="1" xfId="25" applyFont="1" applyFill="1" applyBorder="1" applyAlignment="1">
      <alignment horizontal="left" wrapText="1"/>
    </xf>
    <xf numFmtId="167" fontId="18" fillId="0" borderId="4" xfId="25" applyNumberFormat="1" applyFont="1" applyFill="1" applyBorder="1" applyAlignment="1">
      <alignment horizontal="centerContinuous" wrapText="1"/>
    </xf>
    <xf numFmtId="0" fontId="17" fillId="4" borderId="1" xfId="25" applyFont="1" applyFill="1" applyBorder="1" applyAlignment="1">
      <alignment wrapText="1"/>
    </xf>
    <xf numFmtId="0" fontId="19" fillId="4" borderId="1" xfId="25" applyFont="1" applyFill="1" applyBorder="1" applyAlignment="1">
      <alignment horizontal="centerContinuous"/>
    </xf>
    <xf numFmtId="3" fontId="19" fillId="2" borderId="4" xfId="25" applyNumberFormat="1" applyFont="1" applyFill="1" applyBorder="1" applyAlignment="1">
      <alignment horizontal="right"/>
    </xf>
    <xf numFmtId="3" fontId="19" fillId="0" borderId="1" xfId="25" applyNumberFormat="1" applyFont="1" applyFill="1" applyBorder="1" applyAlignment="1">
      <alignment horizontal="right"/>
    </xf>
    <xf numFmtId="165" fontId="17" fillId="0" borderId="1" xfId="25" applyNumberFormat="1" applyFont="1" applyFill="1" applyBorder="1" applyAlignment="1">
      <alignment horizontal="center"/>
    </xf>
    <xf numFmtId="0" fontId="21" fillId="0" borderId="1" xfId="25" applyFont="1" applyBorder="1" applyAlignment="1">
      <alignment horizontal="justify" wrapText="1"/>
    </xf>
    <xf numFmtId="0" fontId="23" fillId="0" borderId="1" xfId="25" applyFont="1" applyBorder="1">
      <alignment horizontal="centerContinuous" vertical="justify"/>
    </xf>
    <xf numFmtId="0" fontId="22" fillId="0" borderId="1" xfId="25" applyFont="1" applyFill="1" applyBorder="1" applyAlignment="1">
      <alignment horizontal="justify" wrapText="1"/>
    </xf>
    <xf numFmtId="0" fontId="20" fillId="0" borderId="1" xfId="25" applyFont="1" applyBorder="1">
      <alignment horizontal="centerContinuous" vertical="justify"/>
    </xf>
    <xf numFmtId="0" fontId="21" fillId="2" borderId="1" xfId="25" applyFont="1" applyFill="1" applyBorder="1">
      <alignment horizontal="centerContinuous" vertical="justify"/>
    </xf>
    <xf numFmtId="3" fontId="19" fillId="0" borderId="4" xfId="25" applyNumberFormat="1" applyFont="1" applyFill="1" applyBorder="1" applyAlignment="1">
      <alignment horizontal="right"/>
    </xf>
    <xf numFmtId="0" fontId="20" fillId="0" borderId="1" xfId="25" applyFont="1" applyBorder="1" applyAlignment="1">
      <alignment horizontal="left" wrapText="1"/>
    </xf>
    <xf numFmtId="0" fontId="19" fillId="0" borderId="1" xfId="25" applyFont="1" applyBorder="1" applyAlignment="1">
      <alignment horizontal="centerContinuous"/>
    </xf>
    <xf numFmtId="0" fontId="16" fillId="0" borderId="1" xfId="25" applyFont="1" applyBorder="1" applyAlignment="1">
      <alignment wrapText="1"/>
    </xf>
    <xf numFmtId="0" fontId="16" fillId="0" borderId="1" xfId="25" applyFont="1" applyBorder="1" applyAlignment="1">
      <alignment horizontal="centerContinuous"/>
    </xf>
    <xf numFmtId="0" fontId="18" fillId="0" borderId="3" xfId="25" applyFont="1" applyBorder="1" applyAlignment="1">
      <alignment wrapText="1"/>
    </xf>
    <xf numFmtId="0" fontId="18" fillId="0" borderId="3" xfId="25" applyFont="1" applyBorder="1" applyAlignment="1">
      <alignment horizontal="centerContinuous"/>
    </xf>
    <xf numFmtId="0" fontId="16" fillId="0" borderId="3" xfId="25" applyFont="1" applyBorder="1" applyAlignment="1">
      <alignment wrapText="1"/>
    </xf>
    <xf numFmtId="0" fontId="16" fillId="0" borderId="3" xfId="25" applyFont="1" applyBorder="1" applyAlignment="1">
      <alignment horizontal="centerContinuous"/>
    </xf>
    <xf numFmtId="0" fontId="15" fillId="0" borderId="0" xfId="25" applyFont="1" applyAlignment="1">
      <alignment horizontal="center"/>
    </xf>
    <xf numFmtId="0" fontId="14" fillId="0" borderId="0" xfId="25" applyFont="1" applyAlignment="1">
      <alignment wrapText="1"/>
    </xf>
    <xf numFmtId="0" fontId="14" fillId="0" borderId="0" xfId="25" applyFont="1" applyAlignment="1">
      <alignment horizontal="centerContinuous"/>
    </xf>
    <xf numFmtId="0" fontId="14" fillId="0" borderId="0" xfId="25" applyFont="1" applyBorder="1" applyAlignment="1">
      <alignment wrapText="1"/>
    </xf>
    <xf numFmtId="0" fontId="14" fillId="0" borderId="0" xfId="25" applyFont="1" applyBorder="1" applyAlignment="1">
      <alignment horizontal="centerContinuous"/>
    </xf>
    <xf numFmtId="0" fontId="2" fillId="0" borderId="0" xfId="22" applyNumberFormat="1" applyFont="1" applyBorder="1" applyAlignment="1">
      <alignment horizontal="center"/>
    </xf>
    <xf numFmtId="0" fontId="2" fillId="0" borderId="0" xfId="22" applyNumberFormat="1" applyFont="1" applyBorder="1" applyAlignment="1"/>
    <xf numFmtId="0" fontId="14" fillId="0" borderId="0" xfId="25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left"/>
    </xf>
    <xf numFmtId="49" fontId="38" fillId="0" borderId="1" xfId="25" applyNumberFormat="1" applyFont="1" applyBorder="1" applyAlignment="1"/>
    <xf numFmtId="49" fontId="28" fillId="0" borderId="0" xfId="29" applyNumberFormat="1"/>
    <xf numFmtId="49" fontId="38" fillId="0" borderId="0" xfId="29" applyNumberFormat="1" applyFont="1" applyAlignment="1">
      <alignment horizontal="left"/>
    </xf>
    <xf numFmtId="49" fontId="29" fillId="0" borderId="0" xfId="29" applyNumberFormat="1" applyFont="1"/>
    <xf numFmtId="49" fontId="26" fillId="0" borderId="0" xfId="29" applyNumberFormat="1" applyFont="1" applyBorder="1"/>
    <xf numFmtId="49" fontId="38" fillId="0" borderId="0" xfId="29" applyNumberFormat="1" applyFont="1" applyBorder="1" applyAlignment="1">
      <alignment horizontal="left"/>
    </xf>
    <xf numFmtId="49" fontId="33" fillId="0" borderId="0" xfId="29" applyNumberFormat="1" applyFont="1" applyAlignment="1">
      <alignment horizontal="center"/>
    </xf>
    <xf numFmtId="49" fontId="26" fillId="0" borderId="0" xfId="29" applyNumberFormat="1" applyFont="1"/>
    <xf numFmtId="49" fontId="47" fillId="0" borderId="0" xfId="29" applyNumberFormat="1" applyFont="1"/>
    <xf numFmtId="49" fontId="34" fillId="0" borderId="0" xfId="29" applyNumberFormat="1" applyFont="1"/>
    <xf numFmtId="49" fontId="53" fillId="0" borderId="0" xfId="29" applyNumberFormat="1" applyFont="1" applyAlignment="1">
      <alignment horizontal="left"/>
    </xf>
    <xf numFmtId="49" fontId="13" fillId="0" borderId="0" xfId="29" applyNumberFormat="1" applyFont="1" applyBorder="1" applyAlignment="1">
      <alignment horizontal="left"/>
    </xf>
    <xf numFmtId="49" fontId="28" fillId="0" borderId="0" xfId="29" applyNumberFormat="1" applyBorder="1" applyAlignment="1">
      <alignment horizontal="left"/>
    </xf>
    <xf numFmtId="49" fontId="28" fillId="0" borderId="0" xfId="29" applyNumberFormat="1" applyAlignment="1">
      <alignment horizontal="left"/>
    </xf>
    <xf numFmtId="49" fontId="38" fillId="0" borderId="0" xfId="29" applyNumberFormat="1" applyFont="1" applyAlignment="1">
      <alignment horizontal="centerContinuous"/>
    </xf>
    <xf numFmtId="49" fontId="28" fillId="0" borderId="0" xfId="29" applyNumberFormat="1" applyBorder="1"/>
    <xf numFmtId="49" fontId="38" fillId="0" borderId="0" xfId="29" applyNumberFormat="1" applyFont="1"/>
    <xf numFmtId="49" fontId="54" fillId="0" borderId="0" xfId="29" applyNumberFormat="1" applyFont="1"/>
    <xf numFmtId="49" fontId="29" fillId="0" borderId="0" xfId="29" applyNumberFormat="1" applyFont="1" applyAlignment="1">
      <alignment horizontal="left"/>
    </xf>
    <xf numFmtId="49" fontId="26" fillId="0" borderId="0" xfId="29" applyNumberFormat="1" applyFont="1" applyBorder="1" applyAlignment="1">
      <alignment horizontal="centerContinuous"/>
    </xf>
    <xf numFmtId="49" fontId="20" fillId="0" borderId="0" xfId="29" applyNumberFormat="1" applyFont="1"/>
    <xf numFmtId="49" fontId="35" fillId="0" borderId="0" xfId="29" applyNumberFormat="1" applyFont="1" applyBorder="1"/>
    <xf numFmtId="49" fontId="35" fillId="0" borderId="0" xfId="29" applyNumberFormat="1" applyFont="1"/>
    <xf numFmtId="49" fontId="34" fillId="0" borderId="0" xfId="29" applyNumberFormat="1" applyFont="1" applyBorder="1"/>
    <xf numFmtId="0" fontId="33" fillId="0" borderId="7" xfId="29" applyFont="1" applyBorder="1" applyAlignment="1">
      <alignment horizontal="center" vertical="center" wrapText="1"/>
    </xf>
    <xf numFmtId="0" fontId="33" fillId="0" borderId="8" xfId="29" applyFont="1" applyBorder="1" applyAlignment="1">
      <alignment horizontal="center" vertical="center"/>
    </xf>
    <xf numFmtId="0" fontId="33" fillId="0" borderId="7" xfId="29" applyFont="1" applyBorder="1" applyAlignment="1">
      <alignment horizontal="center" wrapText="1"/>
    </xf>
    <xf numFmtId="0" fontId="33" fillId="0" borderId="7" xfId="29" applyFont="1" applyBorder="1" applyAlignment="1">
      <alignment horizontal="center"/>
    </xf>
    <xf numFmtId="0" fontId="28" fillId="0" borderId="9" xfId="29" applyBorder="1" applyAlignment="1">
      <alignment horizontal="center" vertical="center"/>
    </xf>
    <xf numFmtId="0" fontId="28" fillId="0" borderId="10" xfId="29" applyBorder="1" applyAlignment="1">
      <alignment horizontal="center" vertical="center"/>
    </xf>
    <xf numFmtId="0" fontId="33" fillId="2" borderId="11" xfId="29" applyFont="1" applyFill="1" applyBorder="1" applyAlignment="1">
      <alignment horizontal="left"/>
    </xf>
    <xf numFmtId="3" fontId="27" fillId="2" borderId="10" xfId="29" applyNumberFormat="1" applyFont="1" applyFill="1" applyBorder="1" applyAlignment="1">
      <alignment horizontal="right" vertical="center"/>
    </xf>
    <xf numFmtId="0" fontId="24" fillId="0" borderId="11" xfId="29" applyFont="1" applyBorder="1" applyAlignment="1">
      <alignment horizontal="left"/>
    </xf>
    <xf numFmtId="3" fontId="28" fillId="0" borderId="10" xfId="29" applyNumberFormat="1" applyBorder="1" applyAlignment="1">
      <alignment horizontal="right" vertical="center"/>
    </xf>
    <xf numFmtId="0" fontId="24" fillId="0" borderId="11" xfId="29" applyFont="1" applyFill="1" applyBorder="1" applyAlignment="1">
      <alignment horizontal="left"/>
    </xf>
    <xf numFmtId="0" fontId="13" fillId="0" borderId="10" xfId="29" applyFont="1" applyBorder="1" applyAlignment="1">
      <alignment horizontal="center" vertical="center"/>
    </xf>
    <xf numFmtId="3" fontId="28" fillId="2" borderId="10" xfId="29" applyNumberFormat="1" applyFill="1" applyBorder="1" applyAlignment="1">
      <alignment horizontal="right" vertical="center"/>
    </xf>
    <xf numFmtId="0" fontId="13" fillId="0" borderId="12" xfId="29" applyFont="1" applyBorder="1" applyAlignment="1">
      <alignment horizontal="center" vertical="center"/>
    </xf>
    <xf numFmtId="0" fontId="33" fillId="0" borderId="13" xfId="29" applyFont="1" applyBorder="1" applyAlignment="1">
      <alignment horizontal="left" vertical="center" wrapText="1"/>
    </xf>
    <xf numFmtId="3" fontId="28" fillId="0" borderId="14" xfId="29" applyNumberFormat="1" applyBorder="1" applyAlignment="1">
      <alignment horizontal="right" vertical="center"/>
    </xf>
    <xf numFmtId="0" fontId="28" fillId="0" borderId="0" xfId="29" applyBorder="1" applyAlignment="1">
      <alignment horizontal="right"/>
    </xf>
    <xf numFmtId="0" fontId="24" fillId="0" borderId="0" xfId="29" applyFont="1"/>
    <xf numFmtId="0" fontId="24" fillId="0" borderId="0" xfId="29" applyFont="1" applyBorder="1"/>
    <xf numFmtId="49" fontId="13" fillId="0" borderId="0" xfId="32" applyNumberFormat="1" applyFont="1"/>
    <xf numFmtId="49" fontId="31" fillId="0" borderId="0" xfId="25" applyNumberFormat="1" applyFont="1" applyBorder="1" applyAlignment="1"/>
    <xf numFmtId="49" fontId="38" fillId="0" borderId="0" xfId="27" applyNumberFormat="1" applyFont="1" applyAlignment="1">
      <alignment horizontal="left"/>
    </xf>
    <xf numFmtId="49" fontId="31" fillId="0" borderId="0" xfId="32" applyNumberFormat="1" applyFont="1"/>
    <xf numFmtId="49" fontId="26" fillId="0" borderId="0" xfId="27" applyNumberFormat="1" applyFont="1" applyAlignment="1"/>
    <xf numFmtId="49" fontId="29" fillId="0" borderId="0" xfId="27" applyNumberFormat="1" applyFont="1" applyAlignment="1"/>
    <xf numFmtId="49" fontId="31" fillId="0" borderId="0" xfId="27" applyNumberFormat="1" applyFont="1" applyFill="1" applyBorder="1" applyAlignment="1"/>
    <xf numFmtId="49" fontId="38" fillId="0" borderId="0" xfId="27" applyNumberFormat="1" applyFont="1" applyBorder="1" applyAlignment="1">
      <alignment horizontal="left"/>
    </xf>
    <xf numFmtId="49" fontId="13" fillId="0" borderId="0" xfId="27" applyNumberFormat="1" applyFont="1" applyFill="1" applyBorder="1" applyAlignment="1"/>
    <xf numFmtId="49" fontId="29" fillId="0" borderId="0" xfId="27" applyNumberFormat="1" applyFont="1" applyBorder="1" applyAlignment="1">
      <alignment horizontal="left"/>
    </xf>
    <xf numFmtId="49" fontId="53" fillId="0" borderId="0" xfId="27" applyNumberFormat="1" applyFont="1" applyAlignment="1"/>
    <xf numFmtId="49" fontId="47" fillId="0" borderId="0" xfId="27" applyNumberFormat="1" applyFont="1" applyAlignment="1"/>
    <xf numFmtId="49" fontId="24" fillId="0" borderId="0" xfId="32" applyNumberFormat="1" applyFont="1"/>
    <xf numFmtId="49" fontId="13" fillId="0" borderId="0" xfId="32" applyNumberFormat="1" applyFont="1" applyAlignment="1">
      <alignment horizontal="center"/>
    </xf>
    <xf numFmtId="49" fontId="33" fillId="0" borderId="0" xfId="32" applyNumberFormat="1" applyFont="1"/>
    <xf numFmtId="0" fontId="13" fillId="0" borderId="0" xfId="32" applyFont="1"/>
    <xf numFmtId="4" fontId="13" fillId="0" borderId="0" xfId="32" applyNumberFormat="1" applyFont="1"/>
    <xf numFmtId="0" fontId="55" fillId="0" borderId="0" xfId="32" applyFont="1"/>
    <xf numFmtId="3" fontId="13" fillId="0" borderId="0" xfId="32" applyNumberFormat="1" applyFont="1"/>
    <xf numFmtId="49" fontId="13" fillId="0" borderId="0" xfId="12" applyNumberFormat="1" applyFont="1"/>
    <xf numFmtId="49" fontId="24" fillId="0" borderId="0" xfId="12" applyNumberFormat="1" applyFont="1"/>
    <xf numFmtId="49" fontId="35" fillId="0" borderId="0" xfId="12" applyNumberFormat="1" applyFont="1"/>
    <xf numFmtId="49" fontId="34" fillId="0" borderId="0" xfId="12" applyNumberFormat="1" applyFont="1"/>
    <xf numFmtId="49" fontId="35" fillId="0" borderId="0" xfId="12" applyNumberFormat="1" applyFont="1" applyAlignment="1">
      <alignment horizontal="center" vertical="center"/>
    </xf>
    <xf numFmtId="171" fontId="33" fillId="0" borderId="1" xfId="12" applyNumberFormat="1" applyFont="1" applyFill="1" applyBorder="1" applyAlignment="1">
      <alignment horizontal="center" vertical="center" wrapText="1"/>
    </xf>
    <xf numFmtId="0" fontId="13" fillId="0" borderId="0" xfId="12" applyFont="1"/>
    <xf numFmtId="0" fontId="37" fillId="0" borderId="1" xfId="0" applyFont="1" applyBorder="1" applyAlignment="1">
      <alignment horizontal="center" vertical="top" wrapText="1"/>
    </xf>
    <xf numFmtId="0" fontId="33" fillId="0" borderId="1" xfId="12" applyFont="1" applyFill="1" applyBorder="1" applyAlignment="1">
      <alignment horizontal="center"/>
    </xf>
    <xf numFmtId="49" fontId="13" fillId="0" borderId="1" xfId="12" applyNumberFormat="1" applyFont="1" applyFill="1" applyBorder="1" applyAlignment="1">
      <alignment horizontal="center"/>
    </xf>
    <xf numFmtId="0" fontId="13" fillId="0" borderId="1" xfId="12" applyFont="1" applyFill="1" applyBorder="1"/>
    <xf numFmtId="3" fontId="13" fillId="0" borderId="1" xfId="12" applyNumberFormat="1" applyFont="1" applyFill="1" applyBorder="1"/>
    <xf numFmtId="0" fontId="33" fillId="0" borderId="1" xfId="12" applyFont="1" applyFill="1" applyBorder="1"/>
    <xf numFmtId="3" fontId="33" fillId="0" borderId="1" xfId="12" applyNumberFormat="1" applyFont="1" applyFill="1" applyBorder="1"/>
    <xf numFmtId="171" fontId="13" fillId="0" borderId="0" xfId="12" applyNumberFormat="1" applyFont="1"/>
    <xf numFmtId="49" fontId="38" fillId="0" borderId="0" xfId="27" applyNumberFormat="1" applyFont="1" applyAlignment="1">
      <alignment wrapText="1"/>
    </xf>
    <xf numFmtId="49" fontId="26" fillId="0" borderId="0" xfId="27" applyNumberFormat="1" applyFont="1" applyFill="1" applyBorder="1" applyAlignment="1"/>
    <xf numFmtId="49" fontId="14" fillId="0" borderId="0" xfId="27" applyNumberFormat="1" applyFont="1" applyFill="1" applyBorder="1" applyAlignment="1"/>
    <xf numFmtId="49" fontId="26" fillId="0" borderId="0" xfId="27" applyNumberFormat="1" applyFont="1" applyBorder="1" applyAlignment="1"/>
    <xf numFmtId="49" fontId="24" fillId="0" borderId="0" xfId="27" applyNumberFormat="1" applyFont="1" applyAlignment="1">
      <alignment vertical="top"/>
    </xf>
    <xf numFmtId="49" fontId="31" fillId="0" borderId="0" xfId="27" applyNumberFormat="1" applyFont="1" applyFill="1" applyBorder="1" applyAlignment="1">
      <alignment wrapText="1"/>
    </xf>
    <xf numFmtId="49" fontId="38" fillId="0" borderId="0" xfId="27" applyNumberFormat="1" applyFont="1" applyAlignment="1">
      <alignment horizontal="centerContinuous"/>
    </xf>
    <xf numFmtId="49" fontId="33" fillId="0" borderId="0" xfId="27" applyNumberFormat="1" applyFont="1" applyAlignment="1">
      <alignment horizontal="centerContinuous"/>
    </xf>
    <xf numFmtId="49" fontId="14" fillId="0" borderId="0" xfId="27" applyNumberFormat="1" applyFont="1" applyBorder="1">
      <alignment horizontal="centerContinuous" vertical="justify"/>
    </xf>
    <xf numFmtId="49" fontId="14" fillId="0" borderId="0" xfId="27" applyNumberFormat="1" applyFont="1">
      <alignment horizontal="centerContinuous" vertical="justify"/>
    </xf>
    <xf numFmtId="49" fontId="13" fillId="0" borderId="0" xfId="27" applyNumberFormat="1" applyFont="1" applyAlignment="1">
      <alignment horizontal="center"/>
    </xf>
    <xf numFmtId="49" fontId="33" fillId="0" borderId="0" xfId="27" applyNumberFormat="1" applyFont="1" applyAlignment="1">
      <alignment horizontal="center" wrapText="1"/>
    </xf>
    <xf numFmtId="49" fontId="33" fillId="0" borderId="0" xfId="27" applyNumberFormat="1" applyFont="1" applyAlignment="1">
      <alignment horizontal="center"/>
    </xf>
    <xf numFmtId="49" fontId="33" fillId="0" borderId="0" xfId="27" applyNumberFormat="1" applyFont="1" applyAlignment="1"/>
    <xf numFmtId="49" fontId="14" fillId="0" borderId="0" xfId="27" applyNumberFormat="1" applyFont="1" applyBorder="1" applyAlignment="1"/>
    <xf numFmtId="49" fontId="14" fillId="0" borderId="0" xfId="27" applyNumberFormat="1" applyFont="1" applyAlignment="1"/>
    <xf numFmtId="49" fontId="29" fillId="0" borderId="0" xfId="27" applyNumberFormat="1" applyFont="1" applyAlignment="1">
      <alignment horizontal="center" wrapText="1"/>
    </xf>
    <xf numFmtId="49" fontId="58" fillId="0" borderId="0" xfId="27" applyNumberFormat="1" applyFont="1" applyBorder="1" applyAlignment="1">
      <alignment horizontal="left"/>
    </xf>
    <xf numFmtId="49" fontId="29" fillId="0" borderId="0" xfId="27" applyNumberFormat="1" applyFont="1" applyBorder="1" applyAlignment="1">
      <alignment horizontal="left" wrapText="1"/>
    </xf>
    <xf numFmtId="49" fontId="36" fillId="0" borderId="0" xfId="27" applyNumberFormat="1" applyFont="1" applyBorder="1" applyAlignment="1">
      <alignment horizontal="left"/>
    </xf>
    <xf numFmtId="49" fontId="33" fillId="0" borderId="0" xfId="27" applyNumberFormat="1" applyFont="1" applyBorder="1" applyAlignment="1"/>
    <xf numFmtId="49" fontId="24" fillId="0" borderId="0" xfId="27" applyNumberFormat="1" applyFont="1" applyBorder="1" applyAlignment="1">
      <alignment vertical="top"/>
    </xf>
    <xf numFmtId="49" fontId="15" fillId="0" borderId="0" xfId="27" applyNumberFormat="1" applyFont="1" applyBorder="1" applyAlignment="1"/>
    <xf numFmtId="49" fontId="15" fillId="0" borderId="0" xfId="27" applyNumberFormat="1" applyFont="1" applyAlignment="1"/>
    <xf numFmtId="49" fontId="20" fillId="0" borderId="0" xfId="27" applyNumberFormat="1" applyFont="1" applyBorder="1" applyAlignment="1"/>
    <xf numFmtId="49" fontId="33" fillId="0" borderId="0" xfId="27" applyNumberFormat="1" applyFont="1" applyBorder="1" applyAlignment="1">
      <alignment horizontal="left"/>
    </xf>
    <xf numFmtId="49" fontId="49" fillId="0" borderId="0" xfId="27" applyNumberFormat="1" applyFont="1" applyBorder="1" applyAlignment="1">
      <alignment horizontal="left"/>
    </xf>
    <xf numFmtId="49" fontId="40" fillId="0" borderId="0" xfId="27" applyNumberFormat="1" applyFont="1" applyBorder="1" applyAlignment="1">
      <alignment horizontal="left" wrapText="1"/>
    </xf>
    <xf numFmtId="49" fontId="59" fillId="0" borderId="0" xfId="27" applyNumberFormat="1" applyFont="1" applyBorder="1" applyAlignment="1">
      <alignment horizontal="center"/>
    </xf>
    <xf numFmtId="49" fontId="60" fillId="0" borderId="0" xfId="27" applyNumberFormat="1" applyFont="1" applyBorder="1" applyAlignment="1">
      <alignment horizontal="left"/>
    </xf>
    <xf numFmtId="49" fontId="61" fillId="0" borderId="0" xfId="27" applyNumberFormat="1" applyFont="1" applyBorder="1" applyAlignment="1"/>
    <xf numFmtId="49" fontId="61" fillId="0" borderId="0" xfId="27" applyNumberFormat="1" applyFont="1" applyAlignment="1"/>
    <xf numFmtId="49" fontId="62" fillId="0" borderId="0" xfId="27" applyNumberFormat="1" applyFont="1" applyAlignment="1"/>
    <xf numFmtId="49" fontId="34" fillId="0" borderId="0" xfId="27" applyNumberFormat="1" applyFont="1">
      <alignment horizontal="centerContinuous" vertical="justify"/>
    </xf>
    <xf numFmtId="49" fontId="15" fillId="0" borderId="0" xfId="27" applyNumberFormat="1" applyFont="1" applyFill="1" applyBorder="1" applyAlignment="1"/>
    <xf numFmtId="49" fontId="13" fillId="0" borderId="0" xfId="27" applyNumberFormat="1" applyFont="1" applyBorder="1" applyAlignment="1"/>
    <xf numFmtId="49" fontId="13" fillId="0" borderId="0" xfId="27" applyNumberFormat="1" applyFont="1">
      <alignment horizontal="centerContinuous" vertical="justify"/>
    </xf>
    <xf numFmtId="0" fontId="15" fillId="0" borderId="1" xfId="27" applyFont="1" applyBorder="1" applyAlignment="1">
      <alignment horizontal="center" vertical="center" wrapText="1"/>
    </xf>
    <xf numFmtId="0" fontId="15" fillId="0" borderId="1" xfId="27" applyFont="1" applyBorder="1" applyAlignment="1">
      <alignment horizontal="centerContinuous" vertical="center" wrapText="1"/>
    </xf>
    <xf numFmtId="0" fontId="15" fillId="0" borderId="0" xfId="27" applyFont="1" applyAlignment="1">
      <alignment vertical="justify"/>
    </xf>
    <xf numFmtId="0" fontId="33" fillId="0" borderId="1" xfId="27" applyFont="1" applyBorder="1" applyAlignment="1">
      <alignment horizontal="center" vertical="center"/>
    </xf>
    <xf numFmtId="0" fontId="33" fillId="0" borderId="1" xfId="27" applyFont="1" applyBorder="1" applyAlignment="1">
      <alignment horizontal="center" vertical="center" wrapText="1"/>
    </xf>
    <xf numFmtId="0" fontId="33" fillId="0" borderId="1" xfId="27" applyFont="1" applyBorder="1" applyAlignment="1">
      <alignment horizontal="centerContinuous" vertical="center"/>
    </xf>
    <xf numFmtId="0" fontId="33" fillId="0" borderId="1" xfId="27" applyFont="1" applyBorder="1" applyAlignment="1">
      <alignment horizontal="centerContinuous" vertical="center" wrapText="1"/>
    </xf>
    <xf numFmtId="0" fontId="13" fillId="0" borderId="0" xfId="27" applyFont="1" applyAlignment="1">
      <alignment vertical="justify"/>
    </xf>
    <xf numFmtId="0" fontId="13" fillId="0" borderId="1" xfId="27" applyFont="1" applyBorder="1" applyAlignment="1">
      <alignment horizontal="center"/>
    </xf>
    <xf numFmtId="3" fontId="13" fillId="0" borderId="1" xfId="27" applyNumberFormat="1" applyFont="1" applyBorder="1" applyAlignment="1">
      <alignment horizontal="right" vertical="justify"/>
    </xf>
    <xf numFmtId="0" fontId="13" fillId="0" borderId="0" xfId="27" applyFont="1">
      <alignment horizontal="centerContinuous" vertical="justify"/>
    </xf>
    <xf numFmtId="0" fontId="13" fillId="0" borderId="0" xfId="27" applyFont="1" applyAlignment="1">
      <alignment wrapText="1"/>
    </xf>
    <xf numFmtId="165" fontId="13" fillId="0" borderId="1" xfId="27" applyNumberFormat="1" applyFont="1" applyBorder="1" applyAlignment="1">
      <alignment horizontal="right" vertical="justify"/>
    </xf>
    <xf numFmtId="0" fontId="13" fillId="0" borderId="0" xfId="27" applyFont="1" applyBorder="1" applyAlignment="1">
      <alignment wrapText="1"/>
    </xf>
    <xf numFmtId="0" fontId="13" fillId="0" borderId="0" xfId="27" applyFont="1" applyBorder="1">
      <alignment horizontal="centerContinuous" vertical="justify"/>
    </xf>
    <xf numFmtId="49" fontId="12" fillId="0" borderId="0" xfId="0" applyNumberFormat="1" applyFont="1" applyBorder="1" applyAlignment="1" applyProtection="1">
      <alignment horizontal="left"/>
      <protection locked="0"/>
    </xf>
    <xf numFmtId="49" fontId="38" fillId="0" borderId="0" xfId="29" applyNumberFormat="1" applyFont="1" applyAlignment="1" applyProtection="1">
      <alignment wrapText="1"/>
      <protection locked="0"/>
    </xf>
    <xf numFmtId="49" fontId="28" fillId="0" borderId="0" xfId="29" applyNumberFormat="1" applyFont="1" applyAlignment="1" applyProtection="1">
      <alignment horizontal="centerContinuous"/>
      <protection locked="0"/>
    </xf>
    <xf numFmtId="49" fontId="28" fillId="0" borderId="0" xfId="29" applyNumberFormat="1" applyFont="1" applyAlignment="1" applyProtection="1">
      <protection locked="0"/>
    </xf>
    <xf numFmtId="49" fontId="28" fillId="0" borderId="0" xfId="29" applyNumberFormat="1" applyFont="1" applyBorder="1" applyAlignment="1" applyProtection="1">
      <protection locked="0"/>
    </xf>
    <xf numFmtId="49" fontId="38" fillId="0" borderId="1" xfId="25" applyNumberFormat="1" applyFont="1" applyBorder="1" applyAlignment="1" applyProtection="1">
      <protection locked="0"/>
    </xf>
    <xf numFmtId="49" fontId="26" fillId="0" borderId="0" xfId="29" applyNumberFormat="1" applyFont="1" applyProtection="1">
      <protection locked="0"/>
    </xf>
    <xf numFmtId="49" fontId="26" fillId="0" borderId="0" xfId="29" applyNumberFormat="1" applyFont="1" applyAlignment="1" applyProtection="1">
      <alignment horizontal="center"/>
      <protection locked="0"/>
    </xf>
    <xf numFmtId="49" fontId="26" fillId="0" borderId="0" xfId="29" applyNumberFormat="1" applyFont="1" applyAlignment="1" applyProtection="1">
      <alignment wrapText="1"/>
      <protection locked="0"/>
    </xf>
    <xf numFmtId="49" fontId="26" fillId="0" borderId="0" xfId="29" applyNumberFormat="1" applyFont="1" applyAlignment="1" applyProtection="1">
      <alignment horizontal="right" wrapText="1"/>
      <protection locked="0"/>
    </xf>
    <xf numFmtId="49" fontId="28" fillId="0" borderId="0" xfId="29" applyNumberFormat="1" applyFont="1" applyProtection="1">
      <protection locked="0"/>
    </xf>
    <xf numFmtId="49" fontId="37" fillId="0" borderId="0" xfId="22" applyNumberFormat="1" applyFont="1" applyBorder="1" applyAlignment="1" applyProtection="1">
      <alignment horizontal="right"/>
      <protection locked="0"/>
    </xf>
    <xf numFmtId="49" fontId="38" fillId="0" borderId="0" xfId="27" applyNumberFormat="1" applyFont="1" applyAlignment="1" applyProtection="1">
      <alignment wrapText="1"/>
      <protection locked="0"/>
    </xf>
    <xf numFmtId="49" fontId="28" fillId="0" borderId="0" xfId="27" applyNumberFormat="1" applyFont="1" applyFill="1" applyBorder="1" applyAlignment="1" applyProtection="1">
      <protection locked="0"/>
    </xf>
    <xf numFmtId="49" fontId="14" fillId="0" borderId="0" xfId="27" applyNumberFormat="1" applyFont="1" applyFill="1" applyBorder="1" applyAlignment="1" applyProtection="1">
      <protection locked="0"/>
    </xf>
    <xf numFmtId="49" fontId="38" fillId="0" borderId="0" xfId="27" applyNumberFormat="1" applyFont="1" applyAlignment="1" applyProtection="1">
      <alignment horizontal="left"/>
      <protection locked="0"/>
    </xf>
    <xf numFmtId="49" fontId="29" fillId="0" borderId="0" xfId="27" applyNumberFormat="1" applyFont="1" applyAlignment="1" applyProtection="1">
      <protection locked="0"/>
    </xf>
    <xf numFmtId="49" fontId="26" fillId="0" borderId="0" xfId="27" applyNumberFormat="1" applyFont="1" applyAlignment="1" applyProtection="1">
      <protection locked="0"/>
    </xf>
    <xf numFmtId="49" fontId="31" fillId="0" borderId="0" xfId="27" applyNumberFormat="1" applyFont="1" applyFill="1" applyBorder="1" applyAlignment="1" applyProtection="1">
      <protection locked="0"/>
    </xf>
    <xf numFmtId="49" fontId="31" fillId="0" borderId="0" xfId="27" applyNumberFormat="1" applyFont="1" applyFill="1" applyBorder="1" applyAlignment="1" applyProtection="1">
      <alignment wrapText="1"/>
      <protection locked="0"/>
    </xf>
    <xf numFmtId="49" fontId="26" fillId="0" borderId="0" xfId="27" applyNumberFormat="1" applyFont="1" applyBorder="1" applyAlignment="1" applyProtection="1">
      <protection locked="0"/>
    </xf>
    <xf numFmtId="49" fontId="38" fillId="0" borderId="0" xfId="27" applyNumberFormat="1" applyFont="1" applyBorder="1" applyAlignment="1" applyProtection="1">
      <alignment horizontal="left"/>
      <protection locked="0"/>
    </xf>
    <xf numFmtId="49" fontId="38" fillId="0" borderId="0" xfId="27" applyNumberFormat="1" applyFont="1" applyFill="1" applyBorder="1" applyAlignment="1" applyProtection="1">
      <alignment horizontal="centerContinuous"/>
      <protection locked="0"/>
    </xf>
    <xf numFmtId="49" fontId="27" fillId="0" borderId="0" xfId="27" applyNumberFormat="1" applyFont="1" applyBorder="1" applyAlignment="1" applyProtection="1">
      <alignment horizontal="center" vertical="top"/>
      <protection locked="0"/>
    </xf>
    <xf numFmtId="49" fontId="27" fillId="0" borderId="0" xfId="27" applyNumberFormat="1" applyFont="1" applyAlignment="1" applyProtection="1">
      <alignment horizontal="center" vertical="top"/>
      <protection locked="0"/>
    </xf>
    <xf numFmtId="49" fontId="28" fillId="0" borderId="0" xfId="27" applyNumberFormat="1" applyFont="1" applyAlignment="1" applyProtection="1">
      <alignment horizontal="center"/>
      <protection locked="0"/>
    </xf>
    <xf numFmtId="49" fontId="26" fillId="0" borderId="0" xfId="27" applyNumberFormat="1" applyFont="1" applyAlignment="1" applyProtection="1">
      <alignment horizontal="center"/>
      <protection locked="0"/>
    </xf>
    <xf numFmtId="49" fontId="14" fillId="0" borderId="0" xfId="27" applyNumberFormat="1" applyFont="1" applyAlignment="1" applyProtection="1">
      <protection locked="0"/>
    </xf>
    <xf numFmtId="49" fontId="29" fillId="0" borderId="0" xfId="27" applyNumberFormat="1" applyFont="1" applyBorder="1" applyAlignment="1" applyProtection="1">
      <alignment horizontal="left"/>
      <protection locked="0"/>
    </xf>
    <xf numFmtId="49" fontId="29" fillId="0" borderId="0" xfId="27" applyNumberFormat="1" applyFont="1" applyBorder="1" applyAlignment="1" applyProtection="1">
      <alignment horizontal="left" wrapText="1"/>
      <protection locked="0"/>
    </xf>
    <xf numFmtId="49" fontId="24" fillId="0" borderId="0" xfId="27" applyNumberFormat="1" applyFont="1" applyBorder="1" applyAlignment="1" applyProtection="1">
      <alignment vertical="top"/>
      <protection locked="0"/>
    </xf>
    <xf numFmtId="49" fontId="47" fillId="0" borderId="0" xfId="27" applyNumberFormat="1" applyFont="1" applyAlignment="1" applyProtection="1">
      <protection locked="0"/>
    </xf>
    <xf numFmtId="49" fontId="20" fillId="0" borderId="0" xfId="27" applyNumberFormat="1" applyFont="1" applyAlignment="1" applyProtection="1">
      <protection locked="0"/>
    </xf>
    <xf numFmtId="49" fontId="27" fillId="0" borderId="0" xfId="27" applyNumberFormat="1" applyFont="1" applyBorder="1" applyAlignment="1" applyProtection="1">
      <alignment horizontal="left" vertical="top"/>
      <protection locked="0"/>
    </xf>
    <xf numFmtId="49" fontId="28" fillId="0" borderId="0" xfId="27" applyNumberFormat="1" applyFont="1" applyAlignment="1" applyProtection="1">
      <protection locked="0"/>
    </xf>
    <xf numFmtId="49" fontId="33" fillId="0" borderId="0" xfId="27" applyNumberFormat="1" applyFont="1" applyBorder="1" applyAlignment="1" applyProtection="1">
      <alignment horizontal="left"/>
      <protection locked="0"/>
    </xf>
    <xf numFmtId="49" fontId="33" fillId="0" borderId="0" xfId="27" applyNumberFormat="1" applyFont="1" applyBorder="1" applyAlignment="1" applyProtection="1">
      <alignment horizontal="left" wrapText="1"/>
      <protection locked="0"/>
    </xf>
    <xf numFmtId="49" fontId="43" fillId="0" borderId="0" xfId="27" applyNumberFormat="1" applyFont="1" applyFill="1" applyBorder="1" applyAlignment="1" applyProtection="1">
      <protection locked="0"/>
    </xf>
    <xf numFmtId="49" fontId="34" fillId="0" borderId="0" xfId="27" applyNumberFormat="1" applyFont="1" applyFill="1" applyBorder="1" applyAlignment="1" applyProtection="1">
      <protection locked="0"/>
    </xf>
    <xf numFmtId="49" fontId="35" fillId="0" borderId="0" xfId="27" applyNumberFormat="1" applyFont="1" applyAlignment="1" applyProtection="1">
      <alignment horizontal="centerContinuous"/>
      <protection locked="0"/>
    </xf>
    <xf numFmtId="49" fontId="35" fillId="0" borderId="0" xfId="27" applyNumberFormat="1" applyFont="1" applyFill="1" applyBorder="1" applyAlignment="1" applyProtection="1">
      <alignment horizontal="centerContinuous"/>
      <protection locked="0"/>
    </xf>
    <xf numFmtId="49" fontId="26" fillId="0" borderId="0" xfId="27" applyNumberFormat="1" applyFont="1" applyFill="1" applyBorder="1" applyAlignment="1" applyProtection="1">
      <protection locked="0"/>
    </xf>
    <xf numFmtId="49" fontId="28" fillId="0" borderId="0" xfId="29" applyNumberFormat="1" applyProtection="1">
      <protection locked="0"/>
    </xf>
    <xf numFmtId="49" fontId="34" fillId="0" borderId="0" xfId="29" applyNumberFormat="1" applyFont="1" applyProtection="1">
      <protection locked="0"/>
    </xf>
    <xf numFmtId="49" fontId="13" fillId="0" borderId="0" xfId="29" applyNumberFormat="1" applyFont="1" applyBorder="1"/>
    <xf numFmtId="0" fontId="7" fillId="0" borderId="0" xfId="0" applyNumberFormat="1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alignment horizontal="left"/>
      <protection locked="0"/>
    </xf>
    <xf numFmtId="1" fontId="4" fillId="0" borderId="0" xfId="0" applyNumberFormat="1" applyFont="1" applyBorder="1" applyAlignment="1" applyProtection="1">
      <alignment horizontal="left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1" fontId="37" fillId="0" borderId="0" xfId="0" applyNumberFormat="1" applyFont="1" applyBorder="1" applyAlignment="1" applyProtection="1">
      <protection locked="0"/>
    </xf>
    <xf numFmtId="1" fontId="5" fillId="0" borderId="0" xfId="0" applyNumberFormat="1" applyFont="1" applyBorder="1" applyAlignment="1" applyProtection="1">
      <protection locked="0"/>
    </xf>
    <xf numFmtId="0" fontId="39" fillId="0" borderId="0" xfId="0" applyNumberFormat="1" applyFont="1" applyBorder="1" applyAlignment="1" applyProtection="1">
      <protection locked="0"/>
    </xf>
    <xf numFmtId="1" fontId="6" fillId="0" borderId="0" xfId="0" applyNumberFormat="1" applyFont="1" applyBorder="1" applyAlignment="1" applyProtection="1">
      <protection locked="0"/>
    </xf>
    <xf numFmtId="1" fontId="39" fillId="0" borderId="0" xfId="0" applyNumberFormat="1" applyFont="1" applyBorder="1" applyAlignment="1" applyProtection="1">
      <protection locked="0"/>
    </xf>
    <xf numFmtId="1" fontId="39" fillId="0" borderId="0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protection locked="0"/>
    </xf>
    <xf numFmtId="49" fontId="39" fillId="0" borderId="0" xfId="0" applyNumberFormat="1" applyFont="1" applyBorder="1" applyAlignment="1" applyProtection="1">
      <alignment horizontal="left"/>
      <protection locked="0"/>
    </xf>
    <xf numFmtId="0" fontId="48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 applyProtection="1">
      <protection locked="0"/>
    </xf>
    <xf numFmtId="1" fontId="22" fillId="0" borderId="0" xfId="0" applyNumberFormat="1" applyFont="1" applyBorder="1" applyAlignment="1" applyProtection="1"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38" fillId="0" borderId="0" xfId="29" applyFont="1" applyAlignment="1" applyProtection="1">
      <alignment wrapText="1"/>
      <protection locked="0"/>
    </xf>
    <xf numFmtId="0" fontId="13" fillId="0" borderId="0" xfId="29" applyFont="1" applyAlignment="1" applyProtection="1">
      <alignment horizontal="centerContinuous"/>
      <protection locked="0"/>
    </xf>
    <xf numFmtId="0" fontId="13" fillId="0" borderId="0" xfId="29" applyFont="1" applyAlignment="1" applyProtection="1">
      <protection locked="0"/>
    </xf>
    <xf numFmtId="0" fontId="13" fillId="0" borderId="0" xfId="29" applyFont="1" applyBorder="1" applyAlignment="1" applyProtection="1">
      <protection locked="0"/>
    </xf>
    <xf numFmtId="0" fontId="38" fillId="0" borderId="1" xfId="25" applyFont="1" applyBorder="1" applyAlignment="1" applyProtection="1">
      <protection locked="0"/>
    </xf>
    <xf numFmtId="0" fontId="38" fillId="0" borderId="0" xfId="29" applyFont="1" applyAlignment="1" applyProtection="1">
      <alignment horizontal="left"/>
      <protection locked="0"/>
    </xf>
    <xf numFmtId="0" fontId="29" fillId="0" borderId="0" xfId="29" applyFont="1" applyProtection="1">
      <protection locked="0"/>
    </xf>
    <xf numFmtId="0" fontId="29" fillId="0" borderId="0" xfId="29" applyFont="1" applyBorder="1" applyProtection="1">
      <protection locked="0"/>
    </xf>
    <xf numFmtId="0" fontId="33" fillId="0" borderId="0" xfId="29" applyFont="1" applyBorder="1" applyAlignment="1" applyProtection="1">
      <alignment horizontal="center" vertical="top"/>
      <protection locked="0"/>
    </xf>
    <xf numFmtId="0" fontId="33" fillId="0" borderId="0" xfId="29" applyFont="1" applyAlignment="1" applyProtection="1">
      <alignment horizontal="center" vertical="top"/>
      <protection locked="0"/>
    </xf>
    <xf numFmtId="0" fontId="38" fillId="0" borderId="0" xfId="29" applyFont="1" applyBorder="1" applyAlignment="1" applyProtection="1">
      <alignment horizontal="left"/>
      <protection locked="0"/>
    </xf>
    <xf numFmtId="0" fontId="13" fillId="0" borderId="0" xfId="29" applyFont="1" applyAlignment="1" applyProtection="1">
      <alignment horizontal="center"/>
      <protection locked="0"/>
    </xf>
    <xf numFmtId="0" fontId="33" fillId="0" borderId="0" xfId="29" applyFont="1" applyAlignment="1" applyProtection="1">
      <alignment horizontal="center"/>
      <protection locked="0"/>
    </xf>
    <xf numFmtId="0" fontId="32" fillId="0" borderId="0" xfId="29" applyFont="1" applyBorder="1" applyAlignment="1" applyProtection="1">
      <alignment horizontal="centerContinuous"/>
      <protection locked="0"/>
    </xf>
    <xf numFmtId="0" fontId="29" fillId="0" borderId="0" xfId="29" applyFont="1" applyBorder="1" applyAlignment="1" applyProtection="1">
      <alignment horizontal="left"/>
      <protection locked="0"/>
    </xf>
    <xf numFmtId="0" fontId="33" fillId="0" borderId="0" xfId="29" applyFont="1" applyBorder="1" applyAlignment="1" applyProtection="1">
      <alignment horizontal="center"/>
      <protection locked="0"/>
    </xf>
    <xf numFmtId="0" fontId="13" fillId="0" borderId="0" xfId="29" applyFont="1" applyBorder="1" applyAlignment="1" applyProtection="1">
      <alignment vertical="top"/>
      <protection locked="0"/>
    </xf>
    <xf numFmtId="0" fontId="40" fillId="0" borderId="0" xfId="29" applyFont="1" applyProtection="1">
      <protection locked="0"/>
    </xf>
    <xf numFmtId="0" fontId="29" fillId="0" borderId="0" xfId="29" applyFont="1" applyAlignment="1" applyProtection="1">
      <alignment horizontal="center" wrapText="1"/>
      <protection locked="0"/>
    </xf>
    <xf numFmtId="0" fontId="26" fillId="0" borderId="0" xfId="29" applyFont="1" applyBorder="1" applyProtection="1">
      <protection locked="0"/>
    </xf>
    <xf numFmtId="0" fontId="33" fillId="0" borderId="0" xfId="29" applyFont="1" applyBorder="1" applyAlignment="1" applyProtection="1">
      <alignment horizontal="left"/>
      <protection locked="0"/>
    </xf>
    <xf numFmtId="0" fontId="36" fillId="0" borderId="0" xfId="29" applyFont="1" applyBorder="1" applyAlignment="1" applyProtection="1">
      <alignment horizontal="left"/>
      <protection locked="0"/>
    </xf>
    <xf numFmtId="0" fontId="33" fillId="0" borderId="0" xfId="29" applyFont="1" applyBorder="1" applyAlignment="1" applyProtection="1">
      <alignment horizontal="left" vertical="top"/>
      <protection locked="0"/>
    </xf>
    <xf numFmtId="0" fontId="33" fillId="0" borderId="0" xfId="29" applyFont="1" applyBorder="1" applyAlignment="1" applyProtection="1">
      <alignment horizontal="left" wrapText="1"/>
      <protection locked="0"/>
    </xf>
    <xf numFmtId="0" fontId="26" fillId="0" borderId="0" xfId="29" applyFont="1" applyProtection="1">
      <protection locked="0"/>
    </xf>
    <xf numFmtId="0" fontId="34" fillId="0" borderId="0" xfId="29" applyFont="1"/>
    <xf numFmtId="0" fontId="26" fillId="0" borderId="0" xfId="29" applyFont="1" applyAlignment="1" applyProtection="1">
      <alignment horizontal="center"/>
      <protection locked="0"/>
    </xf>
    <xf numFmtId="0" fontId="26" fillId="0" borderId="0" xfId="29" applyFont="1" applyAlignment="1" applyProtection="1">
      <alignment wrapText="1"/>
      <protection locked="0"/>
    </xf>
    <xf numFmtId="0" fontId="26" fillId="0" borderId="0" xfId="29" applyFont="1" applyAlignment="1" applyProtection="1">
      <alignment horizontal="right" wrapText="1"/>
      <protection locked="0"/>
    </xf>
    <xf numFmtId="0" fontId="13" fillId="0" borderId="0" xfId="29" applyFont="1" applyProtection="1">
      <protection locked="0"/>
    </xf>
    <xf numFmtId="0" fontId="37" fillId="0" borderId="0" xfId="22" applyFont="1" applyBorder="1" applyAlignment="1" applyProtection="1">
      <alignment horizontal="right"/>
      <protection locked="0"/>
    </xf>
    <xf numFmtId="3" fontId="18" fillId="0" borderId="1" xfId="29" applyNumberFormat="1" applyFont="1" applyBorder="1" applyAlignment="1" applyProtection="1">
      <alignment horizontal="right" vertical="justify"/>
      <protection locked="0"/>
    </xf>
    <xf numFmtId="3" fontId="18" fillId="0" borderId="1" xfId="29" applyNumberFormat="1" applyFont="1" applyBorder="1" applyAlignment="1">
      <alignment horizontal="right" vertical="justify"/>
    </xf>
    <xf numFmtId="3" fontId="18" fillId="0" borderId="1" xfId="29" applyNumberFormat="1" applyFont="1" applyBorder="1" applyAlignment="1" applyProtection="1">
      <alignment horizontal="right"/>
      <protection locked="0"/>
    </xf>
    <xf numFmtId="3" fontId="18" fillId="0" borderId="1" xfId="29" applyNumberFormat="1" applyFont="1" applyBorder="1" applyAlignment="1">
      <alignment horizontal="right"/>
    </xf>
    <xf numFmtId="3" fontId="18" fillId="0" borderId="5" xfId="29" applyNumberFormat="1" applyFont="1" applyBorder="1" applyAlignment="1" applyProtection="1">
      <alignment horizontal="right" vertical="justify"/>
      <protection locked="0"/>
    </xf>
    <xf numFmtId="0" fontId="39" fillId="0" borderId="0" xfId="0" applyFont="1" applyBorder="1" applyAlignment="1" applyProtection="1">
      <protection locked="0"/>
    </xf>
    <xf numFmtId="0" fontId="34" fillId="0" borderId="0" xfId="29" applyFont="1" applyProtection="1">
      <protection locked="0"/>
    </xf>
    <xf numFmtId="49" fontId="31" fillId="0" borderId="0" xfId="27" applyNumberFormat="1" applyFont="1" applyFill="1" applyBorder="1" applyAlignment="1">
      <alignment horizontal="left" wrapText="1"/>
    </xf>
    <xf numFmtId="49" fontId="31" fillId="0" borderId="0" xfId="27" applyNumberFormat="1" applyFont="1" applyFill="1" applyBorder="1" applyAlignment="1">
      <alignment horizontal="left"/>
    </xf>
    <xf numFmtId="49" fontId="33" fillId="0" borderId="0" xfId="27" applyNumberFormat="1" applyFont="1" applyAlignment="1">
      <alignment horizontal="left" wrapText="1"/>
    </xf>
    <xf numFmtId="49" fontId="33" fillId="0" borderId="0" xfId="27" applyNumberFormat="1" applyFont="1" applyAlignment="1">
      <alignment horizontal="left"/>
    </xf>
    <xf numFmtId="49" fontId="26" fillId="0" borderId="0" xfId="27" applyNumberFormat="1" applyFont="1" applyBorder="1" applyAlignment="1">
      <alignment horizontal="left"/>
    </xf>
    <xf numFmtId="49" fontId="33" fillId="0" borderId="0" xfId="12" applyNumberFormat="1" applyFont="1"/>
    <xf numFmtId="3" fontId="19" fillId="0" borderId="1" xfId="29" applyNumberFormat="1" applyFont="1" applyBorder="1" applyAlignment="1" applyProtection="1">
      <alignment horizontal="right"/>
      <protection locked="0"/>
    </xf>
    <xf numFmtId="49" fontId="13" fillId="0" borderId="0" xfId="32" applyNumberFormat="1" applyFont="1" applyAlignment="1" applyProtection="1">
      <alignment horizontal="center"/>
      <protection locked="0"/>
    </xf>
    <xf numFmtId="49" fontId="13" fillId="0" borderId="0" xfId="32" applyNumberFormat="1" applyFont="1" applyProtection="1">
      <protection locked="0"/>
    </xf>
    <xf numFmtId="49" fontId="33" fillId="0" borderId="1" xfId="32" applyNumberFormat="1" applyFont="1" applyFill="1" applyBorder="1" applyAlignment="1" applyProtection="1">
      <alignment horizontal="center" vertical="center" wrapText="1"/>
      <protection locked="0"/>
    </xf>
    <xf numFmtId="2" fontId="33" fillId="0" borderId="1" xfId="32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32" applyFont="1" applyFill="1" applyBorder="1" applyAlignment="1" applyProtection="1">
      <alignment horizontal="center" vertical="center" wrapText="1"/>
      <protection locked="0"/>
    </xf>
    <xf numFmtId="49" fontId="37" fillId="0" borderId="1" xfId="32" applyNumberFormat="1" applyFont="1" applyFill="1" applyBorder="1" applyAlignment="1" applyProtection="1">
      <alignment horizontal="center"/>
      <protection locked="0"/>
    </xf>
    <xf numFmtId="1" fontId="37" fillId="0" borderId="1" xfId="32" applyNumberFormat="1" applyFont="1" applyFill="1" applyBorder="1" applyAlignment="1" applyProtection="1">
      <alignment horizontal="center"/>
      <protection locked="0"/>
    </xf>
    <xf numFmtId="49" fontId="2" fillId="0" borderId="1" xfId="32" applyNumberFormat="1" applyFont="1" applyFill="1" applyBorder="1" applyAlignment="1" applyProtection="1">
      <alignment horizontal="left"/>
      <protection locked="0"/>
    </xf>
    <xf numFmtId="1" fontId="2" fillId="0" borderId="1" xfId="32" applyNumberFormat="1" applyFont="1" applyFill="1" applyBorder="1" applyAlignment="1" applyProtection="1">
      <alignment horizontal="left"/>
      <protection locked="0"/>
    </xf>
    <xf numFmtId="3" fontId="37" fillId="0" borderId="1" xfId="32" applyNumberFormat="1" applyFont="1" applyFill="1" applyBorder="1" applyAlignment="1" applyProtection="1">
      <alignment horizontal="right"/>
      <protection locked="0"/>
    </xf>
    <xf numFmtId="3" fontId="33" fillId="0" borderId="1" xfId="32" applyNumberFormat="1" applyFont="1" applyFill="1" applyBorder="1" applyAlignment="1" applyProtection="1">
      <alignment horizontal="right"/>
      <protection locked="0"/>
    </xf>
    <xf numFmtId="1" fontId="2" fillId="0" borderId="1" xfId="32" applyNumberFormat="1" applyFont="1" applyFill="1" applyBorder="1" applyAlignment="1" applyProtection="1">
      <alignment horizontal="left" wrapText="1"/>
      <protection locked="0"/>
    </xf>
    <xf numFmtId="0" fontId="13" fillId="0" borderId="0" xfId="32" applyFont="1" applyProtection="1">
      <protection locked="0"/>
    </xf>
    <xf numFmtId="1" fontId="13" fillId="0" borderId="0" xfId="32" applyNumberFormat="1" applyFont="1" applyProtection="1">
      <protection locked="0"/>
    </xf>
    <xf numFmtId="0" fontId="79" fillId="0" borderId="0" xfId="0" applyNumberFormat="1" applyFont="1" applyBorder="1" applyAlignment="1">
      <alignment horizontal="center" vertical="center" wrapText="1"/>
    </xf>
    <xf numFmtId="3" fontId="13" fillId="0" borderId="0" xfId="32" applyNumberFormat="1" applyFont="1" applyProtection="1">
      <protection locked="0"/>
    </xf>
    <xf numFmtId="3" fontId="18" fillId="0" borderId="1" xfId="29" applyNumberFormat="1" applyFont="1" applyBorder="1" applyAlignment="1" applyProtection="1">
      <protection locked="0"/>
    </xf>
    <xf numFmtId="0" fontId="13" fillId="0" borderId="0" xfId="29" applyFont="1" applyBorder="1" applyProtection="1">
      <protection locked="0"/>
    </xf>
    <xf numFmtId="1" fontId="37" fillId="0" borderId="0" xfId="0" applyNumberFormat="1" applyFont="1" applyBorder="1" applyAlignment="1" applyProtection="1">
      <alignment wrapText="1"/>
      <protection locked="0"/>
    </xf>
    <xf numFmtId="0" fontId="13" fillId="0" borderId="0" xfId="29" applyFont="1" applyAlignment="1" applyProtection="1">
      <alignment horizont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1" fontId="39" fillId="0" borderId="0" xfId="0" applyNumberFormat="1" applyFont="1" applyBorder="1" applyAlignment="1" applyProtection="1">
      <alignment vertical="center" wrapText="1"/>
      <protection locked="0"/>
    </xf>
    <xf numFmtId="0" fontId="38" fillId="0" borderId="0" xfId="29" applyFont="1" applyAlignment="1" applyProtection="1">
      <alignment horizontal="left" vertical="center"/>
      <protection locked="0"/>
    </xf>
    <xf numFmtId="49" fontId="38" fillId="0" borderId="0" xfId="27" applyNumberFormat="1" applyFont="1" applyFill="1" applyBorder="1" applyAlignment="1">
      <alignment vertical="center"/>
    </xf>
    <xf numFmtId="0" fontId="72" fillId="0" borderId="1" xfId="25" applyFont="1" applyBorder="1" applyAlignment="1">
      <alignment wrapText="1"/>
    </xf>
    <xf numFmtId="3" fontId="18" fillId="5" borderId="4" xfId="25" applyNumberFormat="1" applyFont="1" applyFill="1" applyBorder="1" applyAlignment="1">
      <alignment horizontal="right"/>
    </xf>
    <xf numFmtId="3" fontId="18" fillId="5" borderId="1" xfId="25" applyNumberFormat="1" applyFont="1" applyFill="1" applyBorder="1" applyAlignment="1">
      <alignment horizontal="right"/>
    </xf>
    <xf numFmtId="3" fontId="19" fillId="5" borderId="4" xfId="25" applyNumberFormat="1" applyFont="1" applyFill="1" applyBorder="1" applyAlignment="1">
      <alignment horizontal="right"/>
    </xf>
    <xf numFmtId="165" fontId="19" fillId="5" borderId="1" xfId="25" applyNumberFormat="1" applyFont="1" applyFill="1" applyBorder="1" applyAlignment="1">
      <alignment horizontal="center"/>
    </xf>
    <xf numFmtId="165" fontId="17" fillId="5" borderId="1" xfId="25" applyNumberFormat="1" applyFont="1" applyFill="1" applyBorder="1" applyAlignment="1">
      <alignment horizontal="center"/>
    </xf>
    <xf numFmtId="3" fontId="18" fillId="0" borderId="1" xfId="25" applyNumberFormat="1" applyFont="1" applyFill="1" applyBorder="1" applyAlignment="1">
      <alignment horizontal="right"/>
    </xf>
    <xf numFmtId="0" fontId="18" fillId="0" borderId="1" xfId="25" applyFont="1" applyBorder="1" applyAlignment="1">
      <alignment horizontal="center" vertical="center"/>
    </xf>
    <xf numFmtId="171" fontId="53" fillId="0" borderId="1" xfId="12" applyNumberFormat="1" applyFont="1" applyFill="1" applyBorder="1" applyAlignment="1">
      <alignment horizontal="center" vertical="center" wrapText="1"/>
    </xf>
    <xf numFmtId="49" fontId="53" fillId="0" borderId="1" xfId="12" applyNumberFormat="1" applyFont="1" applyBorder="1" applyAlignment="1">
      <alignment wrapText="1"/>
    </xf>
    <xf numFmtId="0" fontId="29" fillId="0" borderId="1" xfId="12" applyFont="1" applyFill="1" applyBorder="1" applyAlignment="1">
      <alignment horizontal="center"/>
    </xf>
    <xf numFmtId="0" fontId="29" fillId="0" borderId="1" xfId="12" applyFont="1" applyFill="1" applyBorder="1" applyAlignment="1">
      <alignment horizontal="left"/>
    </xf>
    <xf numFmtId="4" fontId="29" fillId="0" borderId="1" xfId="12" applyNumberFormat="1" applyFont="1" applyFill="1" applyBorder="1" applyAlignment="1">
      <alignment horizontal="right"/>
    </xf>
    <xf numFmtId="0" fontId="26" fillId="0" borderId="1" xfId="12" applyFont="1" applyFill="1" applyBorder="1" applyAlignment="1">
      <alignment horizontal="center"/>
    </xf>
    <xf numFmtId="0" fontId="26" fillId="0" borderId="1" xfId="12" applyFont="1" applyFill="1" applyBorder="1" applyAlignment="1">
      <alignment horizontal="left"/>
    </xf>
    <xf numFmtId="4" fontId="26" fillId="0" borderId="1" xfId="12" applyNumberFormat="1" applyFont="1" applyFill="1" applyBorder="1" applyAlignment="1">
      <alignment horizontal="right"/>
    </xf>
    <xf numFmtId="49" fontId="29" fillId="0" borderId="1" xfId="12" applyNumberFormat="1" applyFont="1" applyFill="1" applyBorder="1" applyAlignment="1">
      <alignment horizontal="center"/>
    </xf>
    <xf numFmtId="0" fontId="29" fillId="0" borderId="1" xfId="12" applyFont="1" applyFill="1" applyBorder="1" applyAlignment="1">
      <alignment wrapText="1"/>
    </xf>
    <xf numFmtId="49" fontId="26" fillId="0" borderId="1" xfId="12" applyNumberFormat="1" applyFont="1" applyFill="1" applyBorder="1" applyAlignment="1">
      <alignment horizontal="center"/>
    </xf>
    <xf numFmtId="0" fontId="26" fillId="0" borderId="1" xfId="12" applyFont="1" applyFill="1" applyBorder="1" applyAlignment="1">
      <alignment wrapText="1"/>
    </xf>
    <xf numFmtId="0" fontId="29" fillId="0" borderId="1" xfId="12" applyFont="1" applyFill="1" applyBorder="1"/>
    <xf numFmtId="0" fontId="26" fillId="0" borderId="1" xfId="12" applyFont="1" applyFill="1" applyBorder="1"/>
    <xf numFmtId="0" fontId="29" fillId="0" borderId="1" xfId="12" applyFont="1" applyFill="1" applyBorder="1" applyAlignment="1">
      <alignment horizontal="center" vertical="center"/>
    </xf>
    <xf numFmtId="3" fontId="29" fillId="0" borderId="1" xfId="12" applyNumberFormat="1" applyFont="1" applyFill="1" applyBorder="1" applyAlignment="1">
      <alignment horizontal="center" vertical="center"/>
    </xf>
    <xf numFmtId="3" fontId="13" fillId="0" borderId="1" xfId="32" applyNumberFormat="1" applyFont="1" applyBorder="1"/>
    <xf numFmtId="3" fontId="2" fillId="0" borderId="1" xfId="32" applyNumberFormat="1" applyFont="1" applyFill="1" applyBorder="1" applyAlignment="1" applyProtection="1">
      <alignment horizontal="right"/>
      <protection locked="0"/>
    </xf>
    <xf numFmtId="0" fontId="18" fillId="0" borderId="1" xfId="25" applyFont="1" applyFill="1" applyBorder="1" applyAlignment="1">
      <alignment horizontal="center"/>
    </xf>
    <xf numFmtId="0" fontId="19" fillId="4" borderId="1" xfId="25" applyFont="1" applyFill="1" applyBorder="1" applyAlignment="1">
      <alignment horizontal="left" wrapText="1"/>
    </xf>
    <xf numFmtId="167" fontId="19" fillId="5" borderId="4" xfId="25" applyNumberFormat="1" applyFont="1" applyFill="1" applyBorder="1" applyAlignment="1">
      <alignment horizontal="centerContinuous" wrapText="1"/>
    </xf>
    <xf numFmtId="3" fontId="19" fillId="5" borderId="1" xfId="25" applyNumberFormat="1" applyFont="1" applyFill="1" applyBorder="1" applyAlignment="1">
      <alignment horizontal="right"/>
    </xf>
    <xf numFmtId="16" fontId="18" fillId="0" borderId="1" xfId="25" applyNumberFormat="1" applyFont="1" applyBorder="1" applyAlignment="1">
      <alignment horizontal="center"/>
    </xf>
    <xf numFmtId="0" fontId="19" fillId="0" borderId="1" xfId="25" applyFont="1" applyBorder="1" applyAlignment="1">
      <alignment wrapText="1"/>
    </xf>
    <xf numFmtId="0" fontId="19" fillId="0" borderId="1" xfId="25" applyFont="1" applyFill="1" applyBorder="1" applyAlignment="1">
      <alignment horizontal="left" wrapText="1"/>
    </xf>
    <xf numFmtId="167" fontId="19" fillId="0" borderId="4" xfId="25" applyNumberFormat="1" applyFont="1" applyFill="1" applyBorder="1" applyAlignment="1">
      <alignment horizontal="centerContinuous" wrapText="1"/>
    </xf>
    <xf numFmtId="0" fontId="19" fillId="0" borderId="1" xfId="25" applyFont="1" applyFill="1" applyBorder="1" applyAlignment="1">
      <alignment horizontal="center"/>
    </xf>
    <xf numFmtId="4" fontId="29" fillId="0" borderId="1" xfId="12" applyNumberFormat="1" applyFont="1" applyFill="1" applyBorder="1" applyAlignment="1"/>
    <xf numFmtId="4" fontId="29" fillId="0" borderId="1" xfId="12" applyNumberFormat="1" applyFont="1" applyFill="1" applyBorder="1"/>
    <xf numFmtId="4" fontId="26" fillId="0" borderId="1" xfId="12" applyNumberFormat="1" applyFont="1" applyFill="1" applyBorder="1"/>
    <xf numFmtId="4" fontId="26" fillId="0" borderId="1" xfId="12" applyNumberFormat="1" applyFont="1" applyFill="1" applyBorder="1" applyAlignment="1"/>
    <xf numFmtId="4" fontId="29" fillId="0" borderId="1" xfId="12" applyNumberFormat="1" applyFont="1" applyFill="1" applyBorder="1" applyAlignment="1">
      <alignment horizontal="center"/>
    </xf>
    <xf numFmtId="3" fontId="29" fillId="0" borderId="1" xfId="12" applyNumberFormat="1" applyFont="1" applyFill="1" applyBorder="1" applyAlignment="1">
      <alignment horizontal="center"/>
    </xf>
    <xf numFmtId="171" fontId="53" fillId="0" borderId="15" xfId="12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 applyProtection="1">
      <alignment vertical="center" wrapText="1"/>
      <protection locked="0"/>
    </xf>
    <xf numFmtId="0" fontId="13" fillId="0" borderId="1" xfId="12" applyFont="1" applyBorder="1"/>
    <xf numFmtId="0" fontId="26" fillId="0" borderId="1" xfId="12" applyFont="1" applyBorder="1"/>
    <xf numFmtId="3" fontId="18" fillId="0" borderId="5" xfId="29" applyNumberFormat="1" applyFont="1" applyBorder="1" applyAlignment="1" applyProtection="1">
      <alignment horizontal="right"/>
      <protection locked="0"/>
    </xf>
    <xf numFmtId="3" fontId="75" fillId="0" borderId="1" xfId="0" applyNumberFormat="1" applyFont="1" applyBorder="1" applyAlignment="1" applyProtection="1">
      <alignment horizontal="center"/>
      <protection locked="0"/>
    </xf>
    <xf numFmtId="3" fontId="76" fillId="0" borderId="1" xfId="0" applyNumberFormat="1" applyFont="1" applyBorder="1" applyAlignment="1" applyProtection="1">
      <alignment horizontal="center"/>
      <protection locked="0"/>
    </xf>
    <xf numFmtId="3" fontId="13" fillId="0" borderId="0" xfId="27" applyNumberFormat="1" applyFont="1">
      <alignment horizontal="centerContinuous" vertical="justify"/>
    </xf>
    <xf numFmtId="3" fontId="18" fillId="0" borderId="6" xfId="29" applyNumberFormat="1" applyFont="1" applyBorder="1" applyAlignment="1" applyProtection="1">
      <alignment horizontal="right"/>
      <protection locked="0"/>
    </xf>
    <xf numFmtId="3" fontId="18" fillId="0" borderId="6" xfId="29" applyNumberFormat="1" applyFont="1" applyBorder="1" applyAlignment="1" applyProtection="1">
      <alignment horizontal="right" vertical="justify"/>
      <protection locked="0"/>
    </xf>
    <xf numFmtId="3" fontId="16" fillId="2" borderId="6" xfId="29" applyNumberFormat="1" applyFont="1" applyFill="1" applyBorder="1" applyAlignment="1" applyProtection="1">
      <alignment horizontal="right"/>
      <protection locked="0"/>
    </xf>
    <xf numFmtId="3" fontId="18" fillId="0" borderId="6" xfId="29" applyNumberFormat="1" applyFont="1" applyBorder="1" applyAlignment="1" applyProtection="1">
      <protection locked="0"/>
    </xf>
    <xf numFmtId="3" fontId="19" fillId="0" borderId="6" xfId="29" applyNumberFormat="1" applyFont="1" applyBorder="1" applyAlignment="1">
      <alignment horizontal="right"/>
    </xf>
    <xf numFmtId="171" fontId="33" fillId="0" borderId="1" xfId="12" applyNumberFormat="1" applyFont="1" applyFill="1" applyBorder="1" applyAlignment="1">
      <alignment horizontal="center" vertical="center" wrapText="1"/>
    </xf>
    <xf numFmtId="49" fontId="38" fillId="0" borderId="0" xfId="27" applyNumberFormat="1" applyFont="1" applyAlignment="1">
      <alignment horizontal="left"/>
    </xf>
    <xf numFmtId="0" fontId="13" fillId="0" borderId="1" xfId="27" applyFont="1" applyBorder="1" applyAlignment="1">
      <alignment horizontal="left" wrapText="1"/>
    </xf>
    <xf numFmtId="17" fontId="13" fillId="0" borderId="1" xfId="27" applyNumberFormat="1" applyFont="1" applyBorder="1" applyAlignment="1">
      <alignment horizontal="left" wrapText="1"/>
    </xf>
    <xf numFmtId="0" fontId="13" fillId="0" borderId="1" xfId="27" applyFont="1" applyBorder="1" applyAlignment="1">
      <alignment horizontal="left" vertical="justify"/>
    </xf>
    <xf numFmtId="0" fontId="13" fillId="0" borderId="0" xfId="27" applyFont="1" applyAlignment="1">
      <alignment horizontal="left" wrapText="1"/>
    </xf>
    <xf numFmtId="0" fontId="33" fillId="0" borderId="0" xfId="27" applyFont="1" applyBorder="1" applyAlignment="1">
      <alignment horizontal="left" vertical="center" wrapText="1"/>
    </xf>
    <xf numFmtId="0" fontId="33" fillId="0" borderId="1" xfId="27" applyFont="1" applyBorder="1" applyAlignment="1">
      <alignment horizontal="left" vertical="center" wrapText="1"/>
    </xf>
    <xf numFmtId="0" fontId="13" fillId="0" borderId="1" xfId="27" applyFont="1" applyBorder="1" applyAlignment="1">
      <alignment horizontal="left"/>
    </xf>
    <xf numFmtId="3" fontId="13" fillId="0" borderId="1" xfId="27" applyNumberFormat="1" applyFont="1" applyBorder="1" applyAlignment="1">
      <alignment horizontal="right"/>
    </xf>
    <xf numFmtId="3" fontId="33" fillId="0" borderId="1" xfId="12" applyNumberFormat="1" applyFont="1" applyFill="1" applyBorder="1" applyAlignment="1">
      <alignment horizontal="center"/>
    </xf>
    <xf numFmtId="49" fontId="33" fillId="0" borderId="1" xfId="12" applyNumberFormat="1" applyFont="1" applyFill="1" applyBorder="1" applyAlignment="1">
      <alignment horizontal="center"/>
    </xf>
    <xf numFmtId="3" fontId="33" fillId="0" borderId="1" xfId="12" applyNumberFormat="1" applyFont="1" applyFill="1" applyBorder="1" applyAlignment="1">
      <alignment horizontal="center" vertical="center"/>
    </xf>
    <xf numFmtId="3" fontId="13" fillId="0" borderId="0" xfId="12" applyNumberFormat="1" applyFont="1"/>
    <xf numFmtId="1" fontId="4" fillId="0" borderId="1" xfId="0" applyNumberFormat="1" applyFont="1" applyBorder="1" applyAlignment="1" applyProtection="1">
      <alignment vertical="center" wrapText="1"/>
      <protection locked="0"/>
    </xf>
    <xf numFmtId="1" fontId="5" fillId="0" borderId="0" xfId="0" applyNumberFormat="1" applyFont="1" applyBorder="1" applyAlignment="1" applyProtection="1">
      <alignment vertical="center" wrapText="1"/>
      <protection locked="0"/>
    </xf>
    <xf numFmtId="0" fontId="33" fillId="0" borderId="1" xfId="12" applyFont="1" applyFill="1" applyBorder="1" applyAlignment="1">
      <alignment horizontal="center" vertical="center"/>
    </xf>
    <xf numFmtId="3" fontId="81" fillId="0" borderId="4" xfId="25" applyNumberFormat="1" applyFont="1" applyBorder="1" applyAlignment="1">
      <alignment horizontal="right"/>
    </xf>
    <xf numFmtId="3" fontId="33" fillId="0" borderId="1" xfId="32" applyNumberFormat="1" applyFont="1" applyBorder="1"/>
    <xf numFmtId="1" fontId="37" fillId="0" borderId="0" xfId="0" applyNumberFormat="1" applyFont="1" applyBorder="1" applyAlignment="1" applyProtection="1">
      <alignment wrapText="1"/>
      <protection locked="0"/>
    </xf>
    <xf numFmtId="49" fontId="13" fillId="0" borderId="0" xfId="29" applyNumberFormat="1" applyFont="1" applyAlignment="1" applyProtection="1">
      <alignment horizontal="centerContinuous"/>
      <protection locked="0"/>
    </xf>
    <xf numFmtId="49" fontId="13" fillId="0" borderId="0" xfId="29" applyNumberFormat="1" applyFont="1" applyAlignment="1" applyProtection="1">
      <protection locked="0"/>
    </xf>
    <xf numFmtId="49" fontId="13" fillId="0" borderId="0" xfId="29" applyNumberFormat="1" applyFont="1" applyBorder="1" applyAlignment="1" applyProtection="1">
      <protection locked="0"/>
    </xf>
    <xf numFmtId="49" fontId="13" fillId="0" borderId="0" xfId="29" applyNumberFormat="1" applyFont="1" applyProtection="1">
      <protection locked="0"/>
    </xf>
    <xf numFmtId="0" fontId="35" fillId="0" borderId="0" xfId="29" applyFont="1" applyBorder="1" applyAlignment="1" applyProtection="1">
      <alignment horizontal="center" wrapText="1"/>
      <protection locked="0"/>
    </xf>
    <xf numFmtId="0" fontId="35" fillId="0" borderId="0" xfId="29" applyFont="1" applyAlignment="1" applyProtection="1">
      <alignment horizontal="center" wrapText="1"/>
      <protection locked="0"/>
    </xf>
    <xf numFmtId="0" fontId="14" fillId="0" borderId="0" xfId="29" applyFont="1" applyBorder="1" applyAlignment="1" applyProtection="1">
      <alignment horizontal="center"/>
      <protection locked="0"/>
    </xf>
    <xf numFmtId="49" fontId="28" fillId="0" borderId="0" xfId="29" applyNumberFormat="1" applyFont="1" applyAlignment="1" applyProtection="1">
      <alignment horizontal="center"/>
      <protection locked="0"/>
    </xf>
    <xf numFmtId="0" fontId="32" fillId="0" borderId="0" xfId="29" applyFont="1" applyBorder="1" applyAlignment="1" applyProtection="1">
      <alignment horizontal="center"/>
      <protection locked="0"/>
    </xf>
    <xf numFmtId="0" fontId="33" fillId="0" borderId="1" xfId="32" applyFont="1" applyFill="1" applyBorder="1" applyAlignment="1" applyProtection="1">
      <alignment horizontal="center"/>
      <protection locked="0"/>
    </xf>
    <xf numFmtId="171" fontId="33" fillId="0" borderId="1" xfId="12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  <protection locked="0"/>
    </xf>
    <xf numFmtId="0" fontId="2" fillId="0" borderId="1" xfId="22" applyNumberFormat="1" applyFont="1" applyBorder="1" applyAlignment="1"/>
    <xf numFmtId="0" fontId="83" fillId="0" borderId="0" xfId="0" applyFont="1" applyAlignment="1" applyProtection="1">
      <alignment horizontal="center"/>
      <protection locked="0"/>
    </xf>
    <xf numFmtId="0" fontId="83" fillId="0" borderId="0" xfId="0" applyFont="1" applyAlignment="1" applyProtection="1">
      <protection locked="0"/>
    </xf>
    <xf numFmtId="0" fontId="33" fillId="0" borderId="1" xfId="32" applyFont="1" applyFill="1" applyBorder="1" applyAlignment="1" applyProtection="1">
      <alignment horizontal="center"/>
      <protection locked="0"/>
    </xf>
    <xf numFmtId="0" fontId="13" fillId="0" borderId="0" xfId="32" applyFont="1" applyBorder="1"/>
    <xf numFmtId="3" fontId="37" fillId="0" borderId="0" xfId="32" applyNumberFormat="1" applyFont="1" applyFill="1" applyBorder="1" applyAlignment="1" applyProtection="1">
      <alignment horizontal="right"/>
      <protection locked="0"/>
    </xf>
    <xf numFmtId="3" fontId="2" fillId="0" borderId="0" xfId="32" applyNumberFormat="1" applyFont="1" applyFill="1" applyBorder="1" applyAlignment="1" applyProtection="1">
      <alignment horizontal="right"/>
      <protection locked="0"/>
    </xf>
    <xf numFmtId="3" fontId="27" fillId="2" borderId="19" xfId="29" applyNumberFormat="1" applyFont="1" applyFill="1" applyBorder="1" applyAlignment="1">
      <alignment horizontal="right" vertical="center"/>
    </xf>
    <xf numFmtId="3" fontId="28" fillId="0" borderId="19" xfId="29" applyNumberFormat="1" applyBorder="1" applyAlignment="1">
      <alignment horizontal="right" vertical="center"/>
    </xf>
    <xf numFmtId="3" fontId="28" fillId="2" borderId="19" xfId="29" applyNumberFormat="1" applyFill="1" applyBorder="1" applyAlignment="1">
      <alignment horizontal="right" vertical="center"/>
    </xf>
    <xf numFmtId="3" fontId="28" fillId="0" borderId="20" xfId="29" applyNumberFormat="1" applyBorder="1" applyAlignment="1">
      <alignment horizontal="right" vertical="center"/>
    </xf>
    <xf numFmtId="49" fontId="28" fillId="0" borderId="1" xfId="29" applyNumberFormat="1" applyBorder="1"/>
    <xf numFmtId="0" fontId="33" fillId="2" borderId="21" xfId="29" applyFont="1" applyFill="1" applyBorder="1" applyAlignment="1">
      <alignment horizontal="left" vertical="center"/>
    </xf>
    <xf numFmtId="3" fontId="27" fillId="2" borderId="9" xfId="29" applyNumberFormat="1" applyFont="1" applyFill="1" applyBorder="1" applyAlignment="1">
      <alignment horizontal="right" vertical="center"/>
    </xf>
    <xf numFmtId="3" fontId="27" fillId="2" borderId="22" xfId="29" applyNumberFormat="1" applyFont="1" applyFill="1" applyBorder="1" applyAlignment="1">
      <alignment horizontal="right" vertical="center"/>
    </xf>
    <xf numFmtId="0" fontId="33" fillId="0" borderId="8" xfId="29" applyFont="1" applyBorder="1" applyAlignment="1">
      <alignment horizontal="center"/>
    </xf>
    <xf numFmtId="0" fontId="33" fillId="0" borderId="18" xfId="29" applyFont="1" applyBorder="1" applyAlignment="1">
      <alignment horizontal="center"/>
    </xf>
    <xf numFmtId="0" fontId="33" fillId="0" borderId="18" xfId="29" applyFont="1" applyBorder="1" applyAlignment="1">
      <alignment horizontal="center" wrapText="1"/>
    </xf>
    <xf numFmtId="4" fontId="27" fillId="0" borderId="14" xfId="29" applyNumberFormat="1" applyFont="1" applyFill="1" applyBorder="1" applyAlignment="1">
      <alignment horizontal="center" vertical="center"/>
    </xf>
    <xf numFmtId="4" fontId="24" fillId="2" borderId="9" xfId="29" applyNumberFormat="1" applyFont="1" applyFill="1" applyBorder="1" applyAlignment="1">
      <alignment horizontal="center" vertical="center"/>
    </xf>
    <xf numFmtId="4" fontId="24" fillId="2" borderId="10" xfId="29" applyNumberFormat="1" applyFont="1" applyFill="1" applyBorder="1" applyAlignment="1">
      <alignment horizontal="center" vertical="center"/>
    </xf>
    <xf numFmtId="4" fontId="24" fillId="0" borderId="10" xfId="29" applyNumberFormat="1" applyFont="1" applyFill="1" applyBorder="1" applyAlignment="1">
      <alignment horizontal="center" vertical="center"/>
    </xf>
    <xf numFmtId="49" fontId="12" fillId="0" borderId="0" xfId="41" applyNumberFormat="1" applyFont="1" applyBorder="1" applyAlignment="1">
      <alignment horizontal="left"/>
    </xf>
    <xf numFmtId="49" fontId="31" fillId="0" borderId="0" xfId="42" applyNumberFormat="1" applyFont="1"/>
    <xf numFmtId="49" fontId="13" fillId="0" borderId="0" xfId="42" applyNumberFormat="1" applyFont="1"/>
    <xf numFmtId="49" fontId="29" fillId="0" borderId="0" xfId="42" applyNumberFormat="1" applyFont="1"/>
    <xf numFmtId="0" fontId="1" fillId="0" borderId="0" xfId="43"/>
    <xf numFmtId="49" fontId="38" fillId="0" borderId="0" xfId="42" applyNumberFormat="1" applyFont="1" applyAlignment="1"/>
    <xf numFmtId="49" fontId="13" fillId="0" borderId="0" xfId="42" applyNumberFormat="1" applyFont="1" applyAlignment="1">
      <alignment horizontal="center"/>
    </xf>
    <xf numFmtId="49" fontId="38" fillId="0" borderId="0" xfId="42" applyNumberFormat="1" applyFont="1" applyAlignment="1">
      <alignment horizontal="centerContinuous"/>
    </xf>
    <xf numFmtId="49" fontId="55" fillId="0" borderId="0" xfId="42" applyNumberFormat="1" applyFont="1"/>
    <xf numFmtId="49" fontId="33" fillId="0" borderId="0" xfId="42" applyNumberFormat="1" applyFont="1"/>
    <xf numFmtId="0" fontId="64" fillId="0" borderId="1" xfId="42" applyFont="1" applyFill="1" applyBorder="1" applyAlignment="1">
      <alignment horizontal="center"/>
    </xf>
    <xf numFmtId="49" fontId="64" fillId="0" borderId="1" xfId="42" applyNumberFormat="1" applyFont="1" applyBorder="1" applyAlignment="1">
      <alignment horizontal="center"/>
    </xf>
    <xf numFmtId="3" fontId="64" fillId="0" borderId="1" xfId="42" applyNumberFormat="1" applyFont="1" applyFill="1" applyBorder="1" applyAlignment="1">
      <alignment horizontal="center"/>
    </xf>
    <xf numFmtId="3" fontId="64" fillId="3" borderId="1" xfId="42" applyNumberFormat="1" applyFont="1" applyFill="1" applyBorder="1" applyAlignment="1">
      <alignment horizontal="center"/>
    </xf>
    <xf numFmtId="3" fontId="64" fillId="0" borderId="1" xfId="44" applyNumberFormat="1" applyFont="1" applyFill="1" applyBorder="1" applyAlignment="1">
      <alignment horizontal="center"/>
    </xf>
    <xf numFmtId="49" fontId="65" fillId="0" borderId="1" xfId="42" applyNumberFormat="1" applyFont="1" applyBorder="1" applyAlignment="1">
      <alignment horizontal="center"/>
    </xf>
    <xf numFmtId="0" fontId="65" fillId="0" borderId="1" xfId="42" applyFont="1" applyFill="1" applyBorder="1"/>
    <xf numFmtId="3" fontId="66" fillId="0" borderId="1" xfId="44" applyNumberFormat="1" applyFont="1" applyFill="1" applyBorder="1" applyAlignment="1">
      <alignment horizontal="center"/>
    </xf>
    <xf numFmtId="3" fontId="66" fillId="0" borderId="1" xfId="42" applyNumberFormat="1" applyFont="1" applyFill="1" applyBorder="1" applyAlignment="1">
      <alignment horizontal="center"/>
    </xf>
    <xf numFmtId="3" fontId="67" fillId="0" borderId="1" xfId="44" applyNumberFormat="1" applyFont="1" applyFill="1" applyBorder="1"/>
    <xf numFmtId="3" fontId="65" fillId="0" borderId="1" xfId="44" applyNumberFormat="1" applyFont="1" applyFill="1" applyBorder="1"/>
    <xf numFmtId="3" fontId="71" fillId="0" borderId="1" xfId="44" applyNumberFormat="1" applyFont="1" applyFill="1" applyBorder="1" applyAlignment="1">
      <alignment horizontal="center"/>
    </xf>
    <xf numFmtId="3" fontId="68" fillId="0" borderId="1" xfId="44" applyNumberFormat="1" applyFont="1" applyFill="1" applyBorder="1" applyAlignment="1">
      <alignment horizontal="center"/>
    </xf>
    <xf numFmtId="3" fontId="70" fillId="0" borderId="1" xfId="44" applyNumberFormat="1" applyFont="1" applyFill="1" applyBorder="1" applyAlignment="1">
      <alignment horizontal="center"/>
    </xf>
    <xf numFmtId="0" fontId="64" fillId="0" borderId="1" xfId="42" applyFont="1" applyFill="1" applyBorder="1"/>
    <xf numFmtId="0" fontId="9" fillId="0" borderId="0" xfId="41" applyFont="1" applyAlignment="1">
      <alignment vertical="top" wrapText="1"/>
    </xf>
    <xf numFmtId="0" fontId="65" fillId="0" borderId="0" xfId="42" applyFont="1" applyBorder="1" applyAlignment="1">
      <alignment horizontal="left" vertical="top" wrapText="1"/>
    </xf>
    <xf numFmtId="3" fontId="65" fillId="0" borderId="0" xfId="45" applyNumberFormat="1" applyFont="1" applyFill="1" applyBorder="1"/>
    <xf numFmtId="0" fontId="67" fillId="0" borderId="0" xfId="41" applyFont="1" applyFill="1" applyAlignment="1">
      <alignment vertical="top" wrapText="1"/>
    </xf>
    <xf numFmtId="0" fontId="67" fillId="0" borderId="0" xfId="41" applyFont="1" applyAlignment="1">
      <alignment vertical="top" wrapText="1"/>
    </xf>
    <xf numFmtId="0" fontId="69" fillId="0" borderId="0" xfId="41" applyFont="1" applyAlignment="1">
      <alignment vertical="top" wrapText="1"/>
    </xf>
    <xf numFmtId="0" fontId="67" fillId="0" borderId="0" xfId="46" applyNumberFormat="1" applyFont="1" applyBorder="1" applyAlignment="1">
      <alignment horizontal="center"/>
    </xf>
    <xf numFmtId="0" fontId="1" fillId="0" borderId="0" xfId="43" applyAlignment="1">
      <alignment horizontal="center"/>
    </xf>
    <xf numFmtId="0" fontId="80" fillId="0" borderId="0" xfId="43" applyFont="1" applyAlignment="1">
      <alignment horizontal="left"/>
    </xf>
    <xf numFmtId="0" fontId="29" fillId="0" borderId="1" xfId="42" applyFont="1" applyFill="1" applyBorder="1" applyAlignment="1">
      <alignment horizontal="center"/>
    </xf>
    <xf numFmtId="3" fontId="74" fillId="0" borderId="1" xfId="42" applyNumberFormat="1" applyFont="1" applyFill="1" applyBorder="1" applyAlignment="1">
      <alignment horizontal="center"/>
    </xf>
    <xf numFmtId="3" fontId="74" fillId="0" borderId="1" xfId="44" applyNumberFormat="1" applyFont="1" applyFill="1" applyBorder="1" applyAlignment="1">
      <alignment horizontal="center"/>
    </xf>
    <xf numFmtId="3" fontId="74" fillId="0" borderId="0" xfId="44" applyNumberFormat="1" applyFont="1" applyFill="1" applyBorder="1" applyAlignment="1">
      <alignment horizontal="center"/>
    </xf>
    <xf numFmtId="3" fontId="33" fillId="0" borderId="1" xfId="42" applyNumberFormat="1" applyFont="1" applyFill="1" applyBorder="1" applyAlignment="1">
      <alignment wrapText="1"/>
    </xf>
    <xf numFmtId="3" fontId="33" fillId="0" borderId="1" xfId="42" applyNumberFormat="1" applyFont="1" applyFill="1" applyBorder="1" applyAlignment="1">
      <alignment horizontal="center" wrapText="1"/>
    </xf>
    <xf numFmtId="3" fontId="2" fillId="0" borderId="1" xfId="44" applyNumberFormat="1" applyFont="1" applyFill="1" applyBorder="1" applyAlignment="1">
      <alignment horizontal="center"/>
    </xf>
    <xf numFmtId="3" fontId="13" fillId="0" borderId="1" xfId="44" applyNumberFormat="1" applyFont="1" applyFill="1" applyBorder="1" applyAlignment="1">
      <alignment horizontal="center"/>
    </xf>
    <xf numFmtId="3" fontId="13" fillId="0" borderId="0" xfId="44" applyNumberFormat="1" applyFont="1" applyFill="1" applyBorder="1" applyAlignment="1">
      <alignment horizontal="center"/>
    </xf>
    <xf numFmtId="3" fontId="33" fillId="0" borderId="1" xfId="42" applyNumberFormat="1" applyFont="1" applyFill="1" applyBorder="1"/>
    <xf numFmtId="3" fontId="33" fillId="0" borderId="1" xfId="42" applyNumberFormat="1" applyFont="1" applyFill="1" applyBorder="1" applyAlignment="1">
      <alignment horizontal="center"/>
    </xf>
    <xf numFmtId="3" fontId="33" fillId="0" borderId="0" xfId="42" applyNumberFormat="1" applyFont="1" applyFill="1" applyBorder="1" applyAlignment="1">
      <alignment horizontal="center"/>
    </xf>
    <xf numFmtId="3" fontId="33" fillId="0" borderId="0" xfId="42" applyNumberFormat="1" applyFont="1" applyFill="1" applyBorder="1"/>
    <xf numFmtId="3" fontId="1" fillId="0" borderId="0" xfId="43" applyNumberFormat="1" applyAlignment="1">
      <alignment horizontal="center"/>
    </xf>
    <xf numFmtId="0" fontId="42" fillId="0" borderId="0" xfId="0" applyNumberFormat="1" applyFont="1" applyBorder="1" applyAlignment="1" applyProtection="1">
      <alignment horizontal="center"/>
      <protection locked="0"/>
    </xf>
    <xf numFmtId="1" fontId="42" fillId="0" borderId="0" xfId="0" applyNumberFormat="1" applyFont="1" applyBorder="1" applyAlignment="1" applyProtection="1">
      <alignment horizontal="center"/>
      <protection locked="0"/>
    </xf>
    <xf numFmtId="0" fontId="14" fillId="0" borderId="0" xfId="25" applyFont="1" applyBorder="1" applyAlignment="1">
      <alignment horizontal="center"/>
    </xf>
    <xf numFmtId="0" fontId="35" fillId="0" borderId="0" xfId="29" applyFont="1" applyBorder="1" applyAlignment="1" applyProtection="1">
      <alignment horizontal="center" wrapText="1"/>
      <protection locked="0"/>
    </xf>
    <xf numFmtId="0" fontId="35" fillId="0" borderId="0" xfId="29" applyFont="1" applyAlignment="1" applyProtection="1">
      <alignment horizontal="center" wrapText="1"/>
      <protection locked="0"/>
    </xf>
    <xf numFmtId="0" fontId="14" fillId="0" borderId="0" xfId="29" applyFont="1" applyBorder="1" applyAlignment="1" applyProtection="1">
      <alignment horizontal="center"/>
      <protection locked="0"/>
    </xf>
    <xf numFmtId="49" fontId="35" fillId="0" borderId="0" xfId="29" applyNumberFormat="1" applyFont="1" applyAlignment="1">
      <alignment horizontal="center"/>
    </xf>
    <xf numFmtId="0" fontId="29" fillId="0" borderId="1" xfId="42" applyFont="1" applyFill="1" applyBorder="1" applyAlignment="1">
      <alignment horizontal="center" vertical="center" wrapText="1"/>
    </xf>
    <xf numFmtId="0" fontId="29" fillId="0" borderId="2" xfId="42" applyFont="1" applyFill="1" applyBorder="1" applyAlignment="1">
      <alignment horizontal="center" vertical="center" wrapText="1"/>
    </xf>
    <xf numFmtId="0" fontId="29" fillId="0" borderId="3" xfId="42" applyFont="1" applyFill="1" applyBorder="1" applyAlignment="1">
      <alignment horizontal="center" vertical="center" wrapText="1"/>
    </xf>
    <xf numFmtId="0" fontId="29" fillId="0" borderId="1" xfId="42" applyFont="1" applyFill="1" applyBorder="1" applyAlignment="1">
      <alignment horizontal="center"/>
    </xf>
    <xf numFmtId="0" fontId="13" fillId="0" borderId="1" xfId="42" applyFont="1" applyFill="1" applyBorder="1"/>
    <xf numFmtId="0" fontId="73" fillId="0" borderId="2" xfId="42" applyFont="1" applyFill="1" applyBorder="1" applyAlignment="1">
      <alignment horizontal="center" vertical="center" wrapText="1"/>
    </xf>
    <xf numFmtId="0" fontId="73" fillId="0" borderId="3" xfId="42" applyFont="1" applyFill="1" applyBorder="1" applyAlignment="1">
      <alignment horizontal="center" vertical="center" wrapText="1"/>
    </xf>
    <xf numFmtId="0" fontId="64" fillId="0" borderId="2" xfId="42" applyFont="1" applyFill="1" applyBorder="1" applyAlignment="1">
      <alignment horizontal="center" vertical="center" wrapText="1"/>
    </xf>
    <xf numFmtId="0" fontId="64" fillId="0" borderId="3" xfId="42" applyFont="1" applyFill="1" applyBorder="1" applyAlignment="1">
      <alignment horizontal="center" vertical="center" wrapText="1"/>
    </xf>
    <xf numFmtId="0" fontId="69" fillId="0" borderId="0" xfId="41" applyFont="1" applyAlignment="1">
      <alignment vertical="top" wrapText="1"/>
    </xf>
    <xf numFmtId="0" fontId="9" fillId="0" borderId="0" xfId="41" applyFont="1" applyAlignment="1">
      <alignment vertical="top" wrapText="1"/>
    </xf>
    <xf numFmtId="0" fontId="67" fillId="0" borderId="0" xfId="46" applyNumberFormat="1" applyFont="1" applyBorder="1" applyAlignment="1">
      <alignment horizontal="center"/>
    </xf>
    <xf numFmtId="0" fontId="73" fillId="0" borderId="0" xfId="42" applyFont="1" applyFill="1" applyBorder="1" applyAlignment="1">
      <alignment horizontal="center" vertical="center" wrapText="1"/>
    </xf>
    <xf numFmtId="0" fontId="64" fillId="0" borderId="1" xfId="42" applyFont="1" applyFill="1" applyBorder="1" applyAlignment="1">
      <alignment horizontal="center" vertical="center" wrapText="1"/>
    </xf>
    <xf numFmtId="0" fontId="65" fillId="0" borderId="1" xfId="42" applyFont="1" applyFill="1" applyBorder="1" applyAlignment="1">
      <alignment horizontal="center" vertical="center" wrapText="1"/>
    </xf>
    <xf numFmtId="0" fontId="64" fillId="0" borderId="2" xfId="42" applyFont="1" applyFill="1" applyBorder="1" applyAlignment="1">
      <alignment horizontal="center" vertical="top" wrapText="1"/>
    </xf>
    <xf numFmtId="0" fontId="64" fillId="0" borderId="3" xfId="42" applyFont="1" applyFill="1" applyBorder="1" applyAlignment="1">
      <alignment horizontal="center" vertical="top" wrapText="1"/>
    </xf>
    <xf numFmtId="0" fontId="64" fillId="0" borderId="4" xfId="42" applyFont="1" applyFill="1" applyBorder="1" applyAlignment="1">
      <alignment horizontal="center"/>
    </xf>
    <xf numFmtId="0" fontId="64" fillId="0" borderId="1" xfId="42" applyFont="1" applyFill="1" applyBorder="1" applyAlignment="1">
      <alignment horizontal="center"/>
    </xf>
    <xf numFmtId="0" fontId="65" fillId="0" borderId="1" xfId="42" applyFont="1" applyFill="1" applyBorder="1"/>
    <xf numFmtId="0" fontId="64" fillId="0" borderId="5" xfId="42" applyFont="1" applyFill="1" applyBorder="1" applyAlignment="1">
      <alignment horizontal="center"/>
    </xf>
    <xf numFmtId="0" fontId="64" fillId="0" borderId="6" xfId="42" applyFont="1" applyFill="1" applyBorder="1" applyAlignment="1">
      <alignment horizontal="center"/>
    </xf>
    <xf numFmtId="49" fontId="13" fillId="0" borderId="0" xfId="42" applyNumberFormat="1" applyFont="1" applyAlignment="1">
      <alignment horizontal="center"/>
    </xf>
    <xf numFmtId="49" fontId="13" fillId="0" borderId="23" xfId="42" applyNumberFormat="1" applyFont="1" applyBorder="1" applyAlignment="1">
      <alignment horizontal="center"/>
    </xf>
    <xf numFmtId="49" fontId="38" fillId="0" borderId="4" xfId="25" applyNumberFormat="1" applyFont="1" applyBorder="1" applyAlignment="1">
      <alignment horizontal="center"/>
    </xf>
    <xf numFmtId="49" fontId="38" fillId="0" borderId="5" xfId="25" applyNumberFormat="1" applyFont="1" applyBorder="1" applyAlignment="1">
      <alignment horizontal="center"/>
    </xf>
    <xf numFmtId="49" fontId="38" fillId="0" borderId="6" xfId="25" applyNumberFormat="1" applyFont="1" applyBorder="1" applyAlignment="1">
      <alignment horizontal="center"/>
    </xf>
    <xf numFmtId="49" fontId="29" fillId="0" borderId="16" xfId="42" applyNumberFormat="1" applyFont="1" applyBorder="1" applyAlignment="1">
      <alignment horizontal="center"/>
    </xf>
    <xf numFmtId="49" fontId="35" fillId="0" borderId="0" xfId="42" applyNumberFormat="1" applyFont="1" applyAlignment="1">
      <alignment horizontal="center"/>
    </xf>
    <xf numFmtId="0" fontId="26" fillId="0" borderId="0" xfId="27" applyFont="1" applyFill="1" applyBorder="1" applyAlignment="1">
      <alignment horizontal="center" wrapText="1"/>
    </xf>
    <xf numFmtId="0" fontId="26" fillId="0" borderId="0" xfId="27" applyFont="1" applyFill="1" applyBorder="1" applyAlignment="1">
      <alignment horizontal="left" wrapText="1"/>
    </xf>
    <xf numFmtId="49" fontId="35" fillId="0" borderId="0" xfId="27" applyNumberFormat="1" applyFont="1" applyFill="1" applyBorder="1" applyAlignment="1" applyProtection="1">
      <alignment horizontal="center"/>
      <protection locked="0"/>
    </xf>
    <xf numFmtId="0" fontId="33" fillId="0" borderId="1" xfId="32" applyFont="1" applyFill="1" applyBorder="1" applyAlignment="1" applyProtection="1">
      <alignment horizontal="center"/>
      <protection locked="0"/>
    </xf>
    <xf numFmtId="0" fontId="82" fillId="0" borderId="17" xfId="0" applyNumberFormat="1" applyFont="1" applyBorder="1" applyAlignment="1">
      <alignment horizontal="center" vertical="center" wrapText="1"/>
    </xf>
    <xf numFmtId="0" fontId="82" fillId="0" borderId="0" xfId="0" applyNumberFormat="1" applyFont="1" applyBorder="1" applyAlignment="1">
      <alignment horizontal="center" vertical="center" wrapText="1"/>
    </xf>
    <xf numFmtId="0" fontId="33" fillId="0" borderId="0" xfId="32" applyFont="1" applyBorder="1" applyAlignment="1" applyProtection="1">
      <alignment horizontal="center"/>
      <protection locked="0"/>
    </xf>
    <xf numFmtId="49" fontId="35" fillId="0" borderId="0" xfId="32" applyNumberFormat="1" applyFont="1" applyAlignment="1">
      <alignment horizontal="center"/>
    </xf>
    <xf numFmtId="49" fontId="33" fillId="0" borderId="0" xfId="32" applyNumberFormat="1" applyFont="1" applyBorder="1" applyAlignment="1" applyProtection="1">
      <alignment horizontal="center"/>
      <protection locked="0"/>
    </xf>
    <xf numFmtId="49" fontId="35" fillId="0" borderId="0" xfId="12" applyNumberFormat="1" applyFont="1" applyAlignment="1">
      <alignment horizontal="center"/>
    </xf>
    <xf numFmtId="49" fontId="56" fillId="0" borderId="0" xfId="12" applyNumberFormat="1" applyFont="1" applyAlignment="1">
      <alignment horizontal="center" vertical="center"/>
    </xf>
    <xf numFmtId="0" fontId="33" fillId="0" borderId="1" xfId="12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1" fontId="33" fillId="0" borderId="1" xfId="12" applyNumberFormat="1" applyFont="1" applyFill="1" applyBorder="1" applyAlignment="1">
      <alignment horizontal="center" vertical="center" wrapText="1"/>
    </xf>
    <xf numFmtId="0" fontId="57" fillId="0" borderId="0" xfId="12" applyFont="1" applyBorder="1" applyAlignment="1">
      <alignment horizontal="left" wrapText="1"/>
    </xf>
    <xf numFmtId="1" fontId="2" fillId="0" borderId="15" xfId="0" applyNumberFormat="1" applyFont="1" applyBorder="1" applyAlignment="1" applyProtection="1">
      <alignment wrapText="1"/>
      <protection locked="0"/>
    </xf>
    <xf numFmtId="0" fontId="9" fillId="0" borderId="17" xfId="0" applyFont="1" applyBorder="1" applyAlignment="1">
      <alignment wrapText="1"/>
    </xf>
    <xf numFmtId="49" fontId="35" fillId="0" borderId="0" xfId="27" applyNumberFormat="1" applyFont="1" applyAlignment="1">
      <alignment horizontal="center"/>
    </xf>
    <xf numFmtId="49" fontId="38" fillId="0" borderId="0" xfId="27" applyNumberFormat="1" applyFont="1" applyAlignment="1">
      <alignment horizontal="left"/>
    </xf>
    <xf numFmtId="49" fontId="26" fillId="0" borderId="0" xfId="27" applyNumberFormat="1" applyFont="1" applyBorder="1" applyAlignment="1">
      <alignment horizontal="left"/>
    </xf>
    <xf numFmtId="1" fontId="39" fillId="0" borderId="0" xfId="0" applyNumberFormat="1" applyFont="1" applyBorder="1" applyAlignment="1" applyProtection="1">
      <alignment horizontal="center" vertical="center" wrapText="1"/>
      <protection locked="0"/>
    </xf>
    <xf numFmtId="1" fontId="37" fillId="0" borderId="0" xfId="0" applyNumberFormat="1" applyFont="1" applyBorder="1" applyAlignment="1" applyProtection="1">
      <alignment wrapText="1"/>
      <protection locked="0"/>
    </xf>
    <xf numFmtId="0" fontId="0" fillId="0" borderId="0" xfId="0" applyFont="1" applyAlignment="1">
      <alignment wrapText="1"/>
    </xf>
  </cellXfs>
  <cellStyles count="47">
    <cellStyle name="Comma 2" xfId="1"/>
    <cellStyle name="Comma 2 2" xfId="2"/>
    <cellStyle name="Comma 3" xfId="3"/>
    <cellStyle name="Comma 4" xfId="4"/>
    <cellStyle name="Comma 5" xfId="5"/>
    <cellStyle name="Comma 6" xfId="6"/>
    <cellStyle name="Comma 7" xfId="7"/>
    <cellStyle name="Comma 8" xfId="8"/>
    <cellStyle name="Currency 2" xfId="9"/>
    <cellStyle name="Excel Built-in Comma" xfId="10"/>
    <cellStyle name="Excel Built-in Normal" xfId="11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22"/>
    <cellStyle name="Normal 2 2" xfId="23"/>
    <cellStyle name="Normal 2 2 2" xfId="44"/>
    <cellStyle name="Normal 2 3" xfId="46"/>
    <cellStyle name="Normal 20" xfId="24"/>
    <cellStyle name="Normal 20 2" xfId="41"/>
    <cellStyle name="Normal 21" xfId="43"/>
    <cellStyle name="Normal 3" xfId="25"/>
    <cellStyle name="Normal 3 2" xfId="26"/>
    <cellStyle name="Normal 4" xfId="27"/>
    <cellStyle name="Normal 4 2" xfId="28"/>
    <cellStyle name="Normal 5" xfId="29"/>
    <cellStyle name="Normal 5 2" xfId="30"/>
    <cellStyle name="Normal 5 3" xfId="31"/>
    <cellStyle name="Normal 5 4" xfId="42"/>
    <cellStyle name="Normal 6" xfId="32"/>
    <cellStyle name="Normal 6 2" xfId="33"/>
    <cellStyle name="Normal 7" xfId="34"/>
    <cellStyle name="Normal 7 2" xfId="35"/>
    <cellStyle name="Normal 7 3" xfId="45"/>
    <cellStyle name="Normal 8" xfId="36"/>
    <cellStyle name="Normal 9" xfId="37"/>
    <cellStyle name="Obično 3" xfId="38"/>
    <cellStyle name="Percent 2" xfId="39"/>
    <cellStyle name="Percent 3" xfId="4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C1822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63"/>
  <sheetViews>
    <sheetView view="pageBreakPreview" topLeftCell="B29" zoomScaleNormal="100" zoomScaleSheetLayoutView="100" workbookViewId="0">
      <selection activeCell="J33" sqref="J33"/>
    </sheetView>
  </sheetViews>
  <sheetFormatPr defaultRowHeight="15" x14ac:dyDescent="0.2"/>
  <cols>
    <col min="1" max="1" width="3.69921875" customWidth="1"/>
    <col min="2" max="2" width="6.69921875" style="96" customWidth="1"/>
    <col min="3" max="3" width="36.69921875" customWidth="1"/>
    <col min="4" max="5" width="12.19921875" customWidth="1"/>
    <col min="6" max="6" width="7.69921875" customWidth="1"/>
    <col min="9" max="9" width="8.796875" customWidth="1"/>
  </cols>
  <sheetData>
    <row r="1" spans="1:6" x14ac:dyDescent="0.25">
      <c r="A1" s="413" t="s">
        <v>53</v>
      </c>
      <c r="B1" s="115"/>
      <c r="C1" s="414"/>
      <c r="D1" s="415"/>
      <c r="E1" s="416" t="s">
        <v>54</v>
      </c>
      <c r="F1" s="415"/>
    </row>
    <row r="2" spans="1:6" ht="25.5" customHeight="1" x14ac:dyDescent="0.25">
      <c r="A2" s="413" t="s">
        <v>15</v>
      </c>
      <c r="B2" s="115"/>
      <c r="C2" s="417" t="s">
        <v>473</v>
      </c>
      <c r="D2" s="418"/>
      <c r="E2" s="419" t="s">
        <v>29</v>
      </c>
      <c r="F2" s="140" t="s">
        <v>474</v>
      </c>
    </row>
    <row r="3" spans="1:6" x14ac:dyDescent="0.2">
      <c r="A3" s="420"/>
      <c r="B3" s="116"/>
      <c r="C3" s="119"/>
      <c r="D3" s="418"/>
      <c r="E3" s="421"/>
      <c r="F3" s="418"/>
    </row>
    <row r="4" spans="1:6" x14ac:dyDescent="0.25">
      <c r="A4" s="413" t="s">
        <v>19</v>
      </c>
      <c r="B4" s="116"/>
      <c r="C4" s="417" t="s">
        <v>475</v>
      </c>
      <c r="D4" s="418"/>
      <c r="E4" s="419" t="s">
        <v>20</v>
      </c>
      <c r="F4" s="427" t="s">
        <v>890</v>
      </c>
    </row>
    <row r="5" spans="1:6" x14ac:dyDescent="0.2">
      <c r="A5" s="420"/>
      <c r="B5" s="116"/>
      <c r="C5" s="119"/>
      <c r="D5" s="418"/>
      <c r="E5" s="421"/>
      <c r="F5" s="418"/>
    </row>
    <row r="6" spans="1:6" x14ac:dyDescent="0.2">
      <c r="A6" s="423" t="s">
        <v>16</v>
      </c>
      <c r="B6" s="116"/>
      <c r="C6" s="422">
        <v>4200885910002</v>
      </c>
      <c r="D6" s="418"/>
      <c r="E6" s="419" t="s">
        <v>28</v>
      </c>
      <c r="F6" s="418" t="s">
        <v>18</v>
      </c>
    </row>
    <row r="7" spans="1:6" x14ac:dyDescent="0.2">
      <c r="A7" s="424"/>
      <c r="B7" s="117"/>
      <c r="C7" s="418"/>
      <c r="D7" s="425"/>
      <c r="E7" s="421"/>
      <c r="F7" s="418"/>
    </row>
    <row r="8" spans="1:6" x14ac:dyDescent="0.2">
      <c r="A8" s="426" t="s">
        <v>17</v>
      </c>
      <c r="B8" s="117"/>
      <c r="C8" s="427" t="s">
        <v>476</v>
      </c>
      <c r="D8" s="425"/>
      <c r="E8" s="428" t="s">
        <v>23</v>
      </c>
      <c r="F8" s="429" t="s">
        <v>18</v>
      </c>
    </row>
    <row r="9" spans="1:6" x14ac:dyDescent="0.2">
      <c r="A9" s="424"/>
      <c r="B9" s="117"/>
      <c r="C9" s="425"/>
      <c r="D9" s="425"/>
      <c r="E9" s="428" t="s">
        <v>52</v>
      </c>
      <c r="F9" s="429" t="s">
        <v>433</v>
      </c>
    </row>
    <row r="10" spans="1:6" x14ac:dyDescent="0.2">
      <c r="A10" s="426"/>
      <c r="B10" s="116"/>
      <c r="C10" s="418"/>
      <c r="D10" s="418"/>
      <c r="E10" s="428" t="s">
        <v>24</v>
      </c>
      <c r="F10" s="430" t="s">
        <v>18</v>
      </c>
    </row>
    <row r="11" spans="1:6" x14ac:dyDescent="0.2">
      <c r="A11" s="424"/>
      <c r="B11" s="116"/>
      <c r="C11" s="420"/>
      <c r="D11" s="418"/>
      <c r="E11" s="421"/>
      <c r="F11" s="418"/>
    </row>
    <row r="12" spans="1:6" ht="15.75" x14ac:dyDescent="0.25">
      <c r="A12" s="659" t="s">
        <v>55</v>
      </c>
      <c r="B12" s="660"/>
      <c r="C12" s="660"/>
      <c r="D12" s="660"/>
      <c r="E12" s="660"/>
      <c r="F12" s="660"/>
    </row>
    <row r="13" spans="1:6" ht="15.75" x14ac:dyDescent="0.25">
      <c r="A13" s="659" t="s">
        <v>898</v>
      </c>
      <c r="B13" s="660"/>
      <c r="C13" s="660"/>
      <c r="D13" s="660"/>
      <c r="E13" s="660"/>
      <c r="F13" s="660"/>
    </row>
    <row r="14" spans="1:6" x14ac:dyDescent="0.25">
      <c r="A14" s="431"/>
      <c r="B14" s="118"/>
      <c r="C14" s="431"/>
      <c r="D14" s="431"/>
      <c r="E14" s="431"/>
      <c r="F14" s="432" t="s">
        <v>56</v>
      </c>
    </row>
    <row r="15" spans="1:6" ht="66" customHeight="1" x14ac:dyDescent="0.2">
      <c r="A15" s="80" t="s">
        <v>306</v>
      </c>
      <c r="B15" s="91" t="s">
        <v>57</v>
      </c>
      <c r="C15" s="81" t="s">
        <v>58</v>
      </c>
      <c r="D15" s="80" t="s">
        <v>59</v>
      </c>
      <c r="E15" s="80" t="s">
        <v>60</v>
      </c>
      <c r="F15" s="80" t="s">
        <v>304</v>
      </c>
    </row>
    <row r="16" spans="1:6" ht="12" customHeight="1" x14ac:dyDescent="0.2">
      <c r="A16" s="82">
        <v>1</v>
      </c>
      <c r="B16" s="92">
        <v>2</v>
      </c>
      <c r="C16" s="81">
        <v>3</v>
      </c>
      <c r="D16" s="81">
        <v>4</v>
      </c>
      <c r="E16" s="81">
        <v>5</v>
      </c>
      <c r="F16" s="80">
        <v>6</v>
      </c>
    </row>
    <row r="17" spans="1:6" x14ac:dyDescent="0.2">
      <c r="A17" s="83">
        <v>1</v>
      </c>
      <c r="B17" s="92"/>
      <c r="C17" s="84" t="s">
        <v>61</v>
      </c>
      <c r="D17" s="113"/>
      <c r="E17" s="113"/>
      <c r="F17" s="86"/>
    </row>
    <row r="18" spans="1:6" ht="25.5" customHeight="1" x14ac:dyDescent="0.2">
      <c r="A18" s="83">
        <v>2</v>
      </c>
      <c r="B18" s="93" t="s">
        <v>62</v>
      </c>
      <c r="C18" s="87" t="s">
        <v>63</v>
      </c>
      <c r="D18" s="85">
        <f>SUM(D19:D26)</f>
        <v>27425.279999999999</v>
      </c>
      <c r="E18" s="85">
        <f>SUM(E19:E26)</f>
        <v>33434.03</v>
      </c>
      <c r="F18" s="86">
        <f t="shared" ref="F18:F57" si="0">SUM(D18/E18)</f>
        <v>0.82028041489464476</v>
      </c>
    </row>
    <row r="19" spans="1:6" x14ac:dyDescent="0.2">
      <c r="A19" s="83">
        <v>3</v>
      </c>
      <c r="B19" s="94">
        <v>110000</v>
      </c>
      <c r="C19" s="88" t="s">
        <v>64</v>
      </c>
      <c r="D19" s="113"/>
      <c r="E19" s="113"/>
      <c r="F19" s="86" t="e">
        <f t="shared" si="0"/>
        <v>#DIV/0!</v>
      </c>
    </row>
    <row r="20" spans="1:6" x14ac:dyDescent="0.2">
      <c r="A20" s="83">
        <v>4</v>
      </c>
      <c r="B20" s="94">
        <v>120000</v>
      </c>
      <c r="C20" s="88" t="s">
        <v>65</v>
      </c>
      <c r="D20" s="113"/>
      <c r="E20" s="113"/>
      <c r="F20" s="86" t="e">
        <f t="shared" si="0"/>
        <v>#DIV/0!</v>
      </c>
    </row>
    <row r="21" spans="1:6" x14ac:dyDescent="0.2">
      <c r="A21" s="83">
        <v>5</v>
      </c>
      <c r="B21" s="94">
        <v>130000</v>
      </c>
      <c r="C21" s="88" t="s">
        <v>66</v>
      </c>
      <c r="D21" s="113">
        <v>27425.279999999999</v>
      </c>
      <c r="E21" s="113">
        <v>33434.03</v>
      </c>
      <c r="F21" s="86">
        <f t="shared" si="0"/>
        <v>0.82028041489464476</v>
      </c>
    </row>
    <row r="22" spans="1:6" x14ac:dyDescent="0.2">
      <c r="A22" s="83">
        <v>6</v>
      </c>
      <c r="B22" s="94">
        <v>140000</v>
      </c>
      <c r="C22" s="88" t="s">
        <v>67</v>
      </c>
      <c r="D22" s="113"/>
      <c r="E22" s="113"/>
      <c r="F22" s="86" t="e">
        <f t="shared" si="0"/>
        <v>#DIV/0!</v>
      </c>
    </row>
    <row r="23" spans="1:6" ht="25.5" customHeight="1" x14ac:dyDescent="0.2">
      <c r="A23" s="83">
        <v>7</v>
      </c>
      <c r="B23" s="94">
        <v>160000</v>
      </c>
      <c r="C23" s="89" t="s">
        <v>68</v>
      </c>
      <c r="D23" s="113"/>
      <c r="E23" s="113"/>
      <c r="F23" s="86" t="e">
        <f t="shared" si="0"/>
        <v>#DIV/0!</v>
      </c>
    </row>
    <row r="24" spans="1:6" x14ac:dyDescent="0.2">
      <c r="A24" s="83">
        <v>8</v>
      </c>
      <c r="B24" s="94">
        <v>210000</v>
      </c>
      <c r="C24" s="88" t="s">
        <v>69</v>
      </c>
      <c r="D24" s="113"/>
      <c r="E24" s="113"/>
      <c r="F24" s="86" t="e">
        <f t="shared" si="0"/>
        <v>#DIV/0!</v>
      </c>
    </row>
    <row r="25" spans="1:6" x14ac:dyDescent="0.2">
      <c r="A25" s="83">
        <v>9</v>
      </c>
      <c r="B25" s="94">
        <v>220000</v>
      </c>
      <c r="C25" s="88" t="s">
        <v>70</v>
      </c>
      <c r="D25" s="113"/>
      <c r="E25" s="113"/>
      <c r="F25" s="86" t="e">
        <f t="shared" si="0"/>
        <v>#DIV/0!</v>
      </c>
    </row>
    <row r="26" spans="1:6" x14ac:dyDescent="0.2">
      <c r="A26" s="83">
        <v>10</v>
      </c>
      <c r="B26" s="94">
        <v>190000</v>
      </c>
      <c r="C26" s="88" t="s">
        <v>71</v>
      </c>
      <c r="D26" s="113"/>
      <c r="E26" s="113"/>
      <c r="F26" s="86" t="e">
        <f t="shared" si="0"/>
        <v>#DIV/0!</v>
      </c>
    </row>
    <row r="27" spans="1:6" x14ac:dyDescent="0.2">
      <c r="A27" s="83">
        <v>11</v>
      </c>
      <c r="B27" s="97" t="s">
        <v>36</v>
      </c>
      <c r="C27" s="84" t="s">
        <v>477</v>
      </c>
      <c r="D27" s="85">
        <f>SUM(D30+D33+D36+D37)</f>
        <v>279395.55000000005</v>
      </c>
      <c r="E27" s="85">
        <f>SUM(E30+E33+E36+E37)</f>
        <v>268959.7300000001</v>
      </c>
      <c r="F27" s="86">
        <f t="shared" si="0"/>
        <v>1.038800678451008</v>
      </c>
    </row>
    <row r="28" spans="1:6" x14ac:dyDescent="0.2">
      <c r="A28" s="83">
        <v>12</v>
      </c>
      <c r="B28" s="94" t="s">
        <v>37</v>
      </c>
      <c r="C28" s="88" t="s">
        <v>472</v>
      </c>
      <c r="D28" s="113">
        <v>1215236.55</v>
      </c>
      <c r="E28" s="113">
        <v>1153784.1100000001</v>
      </c>
      <c r="F28" s="86">
        <f t="shared" si="0"/>
        <v>1.0532616452830157</v>
      </c>
    </row>
    <row r="29" spans="1:6" x14ac:dyDescent="0.2">
      <c r="A29" s="83">
        <v>13</v>
      </c>
      <c r="B29" s="94" t="s">
        <v>38</v>
      </c>
      <c r="C29" s="88" t="s">
        <v>72</v>
      </c>
      <c r="D29" s="113">
        <v>935841</v>
      </c>
      <c r="E29" s="113">
        <v>884824.38</v>
      </c>
      <c r="F29" s="86">
        <f t="shared" si="0"/>
        <v>1.0576573398666975</v>
      </c>
    </row>
    <row r="30" spans="1:6" ht="15" customHeight="1" x14ac:dyDescent="0.2">
      <c r="A30" s="83">
        <v>14</v>
      </c>
      <c r="B30" s="98" t="s">
        <v>73</v>
      </c>
      <c r="C30" s="99" t="s">
        <v>74</v>
      </c>
      <c r="D30" s="85">
        <f>SUM(D28-D29)</f>
        <v>279395.55000000005</v>
      </c>
      <c r="E30" s="85">
        <f>SUM(E28-E29)</f>
        <v>268959.7300000001</v>
      </c>
      <c r="F30" s="86">
        <f t="shared" si="0"/>
        <v>1.038800678451008</v>
      </c>
    </row>
    <row r="31" spans="1:6" x14ac:dyDescent="0.2">
      <c r="A31" s="83">
        <v>15</v>
      </c>
      <c r="B31" s="94" t="s">
        <v>39</v>
      </c>
      <c r="C31" s="88" t="s">
        <v>75</v>
      </c>
      <c r="D31" s="113"/>
      <c r="E31" s="113"/>
      <c r="F31" s="86" t="e">
        <f t="shared" si="0"/>
        <v>#DIV/0!</v>
      </c>
    </row>
    <row r="32" spans="1:6" x14ac:dyDescent="0.2">
      <c r="A32" s="83">
        <v>16</v>
      </c>
      <c r="B32" s="94" t="s">
        <v>44</v>
      </c>
      <c r="C32" s="88" t="s">
        <v>76</v>
      </c>
      <c r="D32" s="113"/>
      <c r="E32" s="113"/>
      <c r="F32" s="86" t="e">
        <f t="shared" si="0"/>
        <v>#DIV/0!</v>
      </c>
    </row>
    <row r="33" spans="1:6" ht="15" customHeight="1" x14ac:dyDescent="0.2">
      <c r="A33" s="83">
        <v>17</v>
      </c>
      <c r="B33" s="94" t="s">
        <v>77</v>
      </c>
      <c r="C33" s="99" t="s">
        <v>45</v>
      </c>
      <c r="D33" s="85">
        <f>SUM(D31-D32)</f>
        <v>0</v>
      </c>
      <c r="E33" s="85">
        <f>SUM(E31-E32)</f>
        <v>0</v>
      </c>
      <c r="F33" s="86" t="e">
        <f t="shared" si="0"/>
        <v>#DIV/0!</v>
      </c>
    </row>
    <row r="34" spans="1:6" x14ac:dyDescent="0.2">
      <c r="A34" s="83">
        <v>18</v>
      </c>
      <c r="B34" s="94" t="s">
        <v>47</v>
      </c>
      <c r="C34" s="88" t="s">
        <v>65</v>
      </c>
      <c r="D34" s="113"/>
      <c r="E34" s="113"/>
      <c r="F34" s="86" t="e">
        <f t="shared" si="0"/>
        <v>#DIV/0!</v>
      </c>
    </row>
    <row r="35" spans="1:6" x14ac:dyDescent="0.2">
      <c r="A35" s="83">
        <v>19</v>
      </c>
      <c r="B35" s="94" t="s">
        <v>48</v>
      </c>
      <c r="C35" s="88" t="s">
        <v>78</v>
      </c>
      <c r="D35" s="113"/>
      <c r="E35" s="113"/>
      <c r="F35" s="86" t="e">
        <f t="shared" si="0"/>
        <v>#DIV/0!</v>
      </c>
    </row>
    <row r="36" spans="1:6" ht="15" customHeight="1" x14ac:dyDescent="0.2">
      <c r="A36" s="83">
        <v>20</v>
      </c>
      <c r="B36" s="98" t="s">
        <v>79</v>
      </c>
      <c r="C36" s="99" t="s">
        <v>46</v>
      </c>
      <c r="D36" s="85">
        <f>SUM(D34-D35)</f>
        <v>0</v>
      </c>
      <c r="E36" s="85">
        <f>SUM(E34-E35)</f>
        <v>0</v>
      </c>
      <c r="F36" s="86" t="e">
        <f t="shared" si="0"/>
        <v>#DIV/0!</v>
      </c>
    </row>
    <row r="37" spans="1:6" x14ac:dyDescent="0.2">
      <c r="A37" s="83">
        <v>21</v>
      </c>
      <c r="B37" s="94" t="s">
        <v>49</v>
      </c>
      <c r="C37" s="88" t="s">
        <v>81</v>
      </c>
      <c r="D37" s="113"/>
      <c r="E37" s="113"/>
      <c r="F37" s="86" t="e">
        <f t="shared" si="0"/>
        <v>#DIV/0!</v>
      </c>
    </row>
    <row r="38" spans="1:6" ht="22.5" customHeight="1" x14ac:dyDescent="0.2">
      <c r="A38" s="83">
        <v>22</v>
      </c>
      <c r="B38" s="92"/>
      <c r="C38" s="84" t="s">
        <v>82</v>
      </c>
      <c r="D38" s="85">
        <f>SUM(D18+D27)</f>
        <v>306820.83000000007</v>
      </c>
      <c r="E38" s="85">
        <f>SUM(E18+E27)</f>
        <v>302393.76000000013</v>
      </c>
      <c r="F38" s="86">
        <f t="shared" si="0"/>
        <v>1.0146400838429999</v>
      </c>
    </row>
    <row r="39" spans="1:6" x14ac:dyDescent="0.2">
      <c r="A39" s="83">
        <v>23</v>
      </c>
      <c r="B39" s="92"/>
      <c r="C39" s="84" t="s">
        <v>83</v>
      </c>
      <c r="D39" s="113"/>
      <c r="E39" s="113"/>
      <c r="F39" s="86" t="e">
        <f t="shared" si="0"/>
        <v>#DIV/0!</v>
      </c>
    </row>
    <row r="40" spans="1:6" ht="15" customHeight="1" x14ac:dyDescent="0.2">
      <c r="A40" s="83">
        <v>24</v>
      </c>
      <c r="B40" s="92">
        <v>300000</v>
      </c>
      <c r="C40" s="90" t="s">
        <v>84</v>
      </c>
      <c r="D40" s="85">
        <f>SUM(D41:D46)</f>
        <v>477146.35</v>
      </c>
      <c r="E40" s="85">
        <f>SUM(E41:E46)</f>
        <v>6965822.3999999994</v>
      </c>
      <c r="F40" s="86">
        <f t="shared" si="0"/>
        <v>6.8498207763666219E-2</v>
      </c>
    </row>
    <row r="41" spans="1:6" x14ac:dyDescent="0.2">
      <c r="A41" s="83">
        <v>25</v>
      </c>
      <c r="B41" s="94">
        <v>310000</v>
      </c>
      <c r="C41" s="88" t="s">
        <v>85</v>
      </c>
      <c r="D41" s="550">
        <f>76254.86+28454.35</f>
        <v>104709.20999999999</v>
      </c>
      <c r="E41" s="550">
        <v>6535413.1799999997</v>
      </c>
      <c r="F41" s="86">
        <f t="shared" si="0"/>
        <v>1.6021819449830103E-2</v>
      </c>
    </row>
    <row r="42" spans="1:6" x14ac:dyDescent="0.2">
      <c r="A42" s="83">
        <v>26</v>
      </c>
      <c r="B42" s="94">
        <v>320000</v>
      </c>
      <c r="C42" s="88" t="s">
        <v>86</v>
      </c>
      <c r="D42" s="113"/>
      <c r="E42" s="113"/>
      <c r="F42" s="86" t="e">
        <f t="shared" si="0"/>
        <v>#DIV/0!</v>
      </c>
    </row>
    <row r="43" spans="1:6" x14ac:dyDescent="0.2">
      <c r="A43" s="83">
        <v>27</v>
      </c>
      <c r="B43" s="94">
        <v>330000</v>
      </c>
      <c r="C43" s="88" t="s">
        <v>87</v>
      </c>
      <c r="D43" s="113"/>
      <c r="E43" s="113"/>
      <c r="F43" s="86" t="e">
        <f t="shared" si="0"/>
        <v>#DIV/0!</v>
      </c>
    </row>
    <row r="44" spans="1:6" x14ac:dyDescent="0.2">
      <c r="A44" s="83">
        <v>28</v>
      </c>
      <c r="B44" s="94">
        <v>340000</v>
      </c>
      <c r="C44" s="88" t="s">
        <v>88</v>
      </c>
      <c r="D44" s="549">
        <v>372437.14</v>
      </c>
      <c r="E44" s="549">
        <v>382353.21</v>
      </c>
      <c r="F44" s="86">
        <f t="shared" si="0"/>
        <v>0.974065681310744</v>
      </c>
    </row>
    <row r="45" spans="1:6" ht="25.5" customHeight="1" x14ac:dyDescent="0.2">
      <c r="A45" s="83">
        <v>29</v>
      </c>
      <c r="B45" s="94">
        <v>360000</v>
      </c>
      <c r="C45" s="89" t="s">
        <v>68</v>
      </c>
      <c r="D45" s="113"/>
      <c r="E45" s="113"/>
      <c r="F45" s="86" t="e">
        <f t="shared" si="0"/>
        <v>#DIV/0!</v>
      </c>
    </row>
    <row r="46" spans="1:6" x14ac:dyDescent="0.2">
      <c r="A46" s="83">
        <v>30</v>
      </c>
      <c r="B46" s="94">
        <v>390000</v>
      </c>
      <c r="C46" s="88" t="s">
        <v>71</v>
      </c>
      <c r="D46" s="549"/>
      <c r="E46" s="549">
        <v>48056.01</v>
      </c>
      <c r="F46" s="86">
        <f t="shared" si="0"/>
        <v>0</v>
      </c>
    </row>
    <row r="47" spans="1:6" ht="15" customHeight="1" x14ac:dyDescent="0.2">
      <c r="A47" s="83">
        <v>31</v>
      </c>
      <c r="B47" s="92">
        <v>400000</v>
      </c>
      <c r="C47" s="90" t="s">
        <v>89</v>
      </c>
      <c r="D47" s="85">
        <f>SUM(D48:D50)</f>
        <v>0</v>
      </c>
      <c r="E47" s="85">
        <f>SUM(E48:E50)</f>
        <v>0</v>
      </c>
      <c r="F47" s="86" t="e">
        <f t="shared" si="0"/>
        <v>#DIV/0!</v>
      </c>
    </row>
    <row r="48" spans="1:6" x14ac:dyDescent="0.2">
      <c r="A48" s="83">
        <v>32</v>
      </c>
      <c r="B48" s="94">
        <v>410000</v>
      </c>
      <c r="C48" s="88" t="s">
        <v>90</v>
      </c>
      <c r="D48" s="113"/>
      <c r="E48" s="113"/>
      <c r="F48" s="86" t="e">
        <f t="shared" si="0"/>
        <v>#DIV/0!</v>
      </c>
    </row>
    <row r="49" spans="1:6" x14ac:dyDescent="0.2">
      <c r="A49" s="83">
        <v>33</v>
      </c>
      <c r="B49" s="94">
        <v>420000</v>
      </c>
      <c r="C49" s="88" t="s">
        <v>91</v>
      </c>
      <c r="D49" s="113"/>
      <c r="E49" s="113"/>
      <c r="F49" s="86" t="e">
        <f t="shared" si="0"/>
        <v>#DIV/0!</v>
      </c>
    </row>
    <row r="50" spans="1:6" x14ac:dyDescent="0.2">
      <c r="A50" s="83">
        <v>34</v>
      </c>
      <c r="B50" s="94">
        <v>490000</v>
      </c>
      <c r="C50" s="88" t="s">
        <v>92</v>
      </c>
      <c r="D50" s="113"/>
      <c r="E50" s="113"/>
      <c r="F50" s="86" t="e">
        <f t="shared" si="0"/>
        <v>#DIV/0!</v>
      </c>
    </row>
    <row r="51" spans="1:6" ht="15" customHeight="1" x14ac:dyDescent="0.2">
      <c r="A51" s="83">
        <v>35</v>
      </c>
      <c r="B51" s="92">
        <v>500000</v>
      </c>
      <c r="C51" s="90" t="s">
        <v>93</v>
      </c>
      <c r="D51" s="85">
        <f>SUM(D52+D53+D54+D55-D56)</f>
        <v>279395.45</v>
      </c>
      <c r="E51" s="85">
        <f>SUM(E52+E53+E54+E55-E56)</f>
        <v>268959.73</v>
      </c>
      <c r="F51" s="86">
        <f t="shared" si="0"/>
        <v>1.0388003066481366</v>
      </c>
    </row>
    <row r="52" spans="1:6" x14ac:dyDescent="0.2">
      <c r="A52" s="83">
        <v>36</v>
      </c>
      <c r="B52" s="94">
        <v>510000</v>
      </c>
      <c r="C52" s="88" t="s">
        <v>94</v>
      </c>
      <c r="D52" s="549">
        <v>279395.45</v>
      </c>
      <c r="E52" s="549">
        <v>268959.73</v>
      </c>
      <c r="F52" s="86">
        <f t="shared" si="0"/>
        <v>1.0388003066481366</v>
      </c>
    </row>
    <row r="53" spans="1:6" x14ac:dyDescent="0.2">
      <c r="A53" s="83">
        <v>37</v>
      </c>
      <c r="B53" s="94">
        <v>520000</v>
      </c>
      <c r="C53" s="88" t="s">
        <v>95</v>
      </c>
      <c r="D53" s="113"/>
      <c r="E53" s="113"/>
      <c r="F53" s="86" t="e">
        <f t="shared" si="0"/>
        <v>#DIV/0!</v>
      </c>
    </row>
    <row r="54" spans="1:6" x14ac:dyDescent="0.2">
      <c r="A54" s="83">
        <v>38</v>
      </c>
      <c r="B54" s="94">
        <v>530000</v>
      </c>
      <c r="C54" s="88" t="s">
        <v>96</v>
      </c>
      <c r="D54" s="113"/>
      <c r="E54" s="113"/>
      <c r="F54" s="86" t="e">
        <f t="shared" si="0"/>
        <v>#DIV/0!</v>
      </c>
    </row>
    <row r="55" spans="1:6" x14ac:dyDescent="0.2">
      <c r="A55" s="83">
        <v>39</v>
      </c>
      <c r="B55" s="94">
        <v>590000</v>
      </c>
      <c r="C55" s="88" t="s">
        <v>97</v>
      </c>
      <c r="D55" s="113"/>
      <c r="E55" s="113"/>
      <c r="F55" s="86" t="e">
        <f t="shared" si="0"/>
        <v>#DIV/0!</v>
      </c>
    </row>
    <row r="56" spans="1:6" x14ac:dyDescent="0.2">
      <c r="A56" s="83">
        <v>40</v>
      </c>
      <c r="B56" s="94">
        <v>590000</v>
      </c>
      <c r="C56" s="88" t="s">
        <v>98</v>
      </c>
      <c r="D56" s="113"/>
      <c r="E56" s="113"/>
      <c r="F56" s="86" t="e">
        <f t="shared" si="0"/>
        <v>#DIV/0!</v>
      </c>
    </row>
    <row r="57" spans="1:6" ht="22.5" customHeight="1" x14ac:dyDescent="0.2">
      <c r="A57" s="83">
        <v>41</v>
      </c>
      <c r="B57" s="92"/>
      <c r="C57" s="84" t="s">
        <v>99</v>
      </c>
      <c r="D57" s="85">
        <f>SUM(D40+D47+D51)</f>
        <v>756541.8</v>
      </c>
      <c r="E57" s="85">
        <f>SUM(E40+E47+E51)</f>
        <v>7234782.129999999</v>
      </c>
      <c r="F57" s="86">
        <f t="shared" si="0"/>
        <v>0.1045700874478165</v>
      </c>
    </row>
    <row r="58" spans="1:6" x14ac:dyDescent="0.2">
      <c r="A58" s="79"/>
      <c r="B58" s="95"/>
      <c r="C58" s="79"/>
      <c r="D58" s="78"/>
      <c r="E58" s="78"/>
      <c r="F58" s="78"/>
    </row>
    <row r="59" spans="1:6" s="121" customFormat="1" x14ac:dyDescent="0.2">
      <c r="A59" s="119"/>
      <c r="B59" s="120"/>
      <c r="D59" s="122"/>
      <c r="E59" s="433" t="s">
        <v>100</v>
      </c>
      <c r="F59" s="123"/>
    </row>
    <row r="60" spans="1:6" s="121" customFormat="1" x14ac:dyDescent="0.2">
      <c r="A60" s="119"/>
      <c r="B60" s="124"/>
      <c r="C60" s="119"/>
      <c r="D60" s="125"/>
      <c r="E60" s="433" t="s">
        <v>26</v>
      </c>
      <c r="F60" s="122"/>
    </row>
    <row r="61" spans="1:6" s="121" customFormat="1" x14ac:dyDescent="0.2">
      <c r="A61" s="119"/>
      <c r="B61" s="120"/>
      <c r="D61" s="126"/>
      <c r="E61" s="126"/>
      <c r="F61" s="122"/>
    </row>
    <row r="62" spans="1:6" s="121" customFormat="1" x14ac:dyDescent="0.2">
      <c r="B62" s="120"/>
    </row>
    <row r="63" spans="1:6" s="121" customFormat="1" x14ac:dyDescent="0.2">
      <c r="B63" s="120"/>
    </row>
  </sheetData>
  <sheetProtection formatCells="0" formatColumns="0" formatRows="0"/>
  <mergeCells count="2">
    <mergeCell ref="A12:F12"/>
    <mergeCell ref="A13:F13"/>
  </mergeCells>
  <phoneticPr fontId="4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G57"/>
  <sheetViews>
    <sheetView view="pageBreakPreview" topLeftCell="A21" zoomScale="90" zoomScaleNormal="100" zoomScaleSheetLayoutView="90" workbookViewId="0">
      <selection activeCell="F24" sqref="F24"/>
    </sheetView>
  </sheetViews>
  <sheetFormatPr defaultRowHeight="12.75" x14ac:dyDescent="0.2"/>
  <cols>
    <col min="1" max="1" width="10.19921875" style="307" customWidth="1"/>
    <col min="2" max="2" width="25.69921875" style="307" customWidth="1"/>
    <col min="3" max="5" width="9.69921875" style="307" customWidth="1"/>
    <col min="6" max="6" width="11.69921875" style="307" customWidth="1"/>
    <col min="7" max="7" width="17.296875" style="315" customWidth="1"/>
    <col min="8" max="16384" width="8.796875" style="307"/>
  </cols>
  <sheetData>
    <row r="1" spans="1:7" s="301" customFormat="1" ht="15" x14ac:dyDescent="0.25">
      <c r="A1" s="238" t="s">
        <v>53</v>
      </c>
      <c r="F1" s="239" t="s">
        <v>452</v>
      </c>
    </row>
    <row r="2" spans="1:7" s="301" customFormat="1" ht="30" customHeight="1" x14ac:dyDescent="0.25">
      <c r="A2" s="284" t="s">
        <v>15</v>
      </c>
      <c r="B2" s="301" t="s">
        <v>501</v>
      </c>
      <c r="F2" s="287" t="s">
        <v>29</v>
      </c>
      <c r="G2" s="301" t="s">
        <v>474</v>
      </c>
    </row>
    <row r="3" spans="1:7" s="301" customFormat="1" ht="15" customHeight="1" x14ac:dyDescent="0.2">
      <c r="A3" s="288"/>
      <c r="F3" s="287"/>
    </row>
    <row r="4" spans="1:7" s="301" customFormat="1" ht="15" customHeight="1" x14ac:dyDescent="0.25">
      <c r="A4" s="289" t="s">
        <v>19</v>
      </c>
      <c r="B4" s="301" t="s">
        <v>475</v>
      </c>
      <c r="F4" s="287" t="s">
        <v>20</v>
      </c>
      <c r="G4" s="301" t="s">
        <v>535</v>
      </c>
    </row>
    <row r="5" spans="1:7" s="301" customFormat="1" ht="15" customHeight="1" x14ac:dyDescent="0.2">
      <c r="A5" s="290"/>
      <c r="F5" s="287"/>
    </row>
    <row r="6" spans="1:7" s="301" customFormat="1" ht="15" customHeight="1" x14ac:dyDescent="0.2">
      <c r="A6" s="287" t="s">
        <v>16</v>
      </c>
      <c r="B6" s="301" t="s">
        <v>502</v>
      </c>
      <c r="F6" s="287" t="s">
        <v>28</v>
      </c>
      <c r="G6" s="301" t="s">
        <v>21</v>
      </c>
    </row>
    <row r="7" spans="1:7" s="301" customFormat="1" ht="15" customHeight="1" x14ac:dyDescent="0.2">
      <c r="A7" s="291"/>
      <c r="F7" s="287"/>
    </row>
    <row r="8" spans="1:7" s="301" customFormat="1" ht="15" customHeight="1" x14ac:dyDescent="0.2">
      <c r="A8" s="287" t="s">
        <v>17</v>
      </c>
      <c r="B8" s="301" t="s">
        <v>476</v>
      </c>
      <c r="F8" s="293" t="s">
        <v>23</v>
      </c>
      <c r="G8" s="302"/>
    </row>
    <row r="9" spans="1:7" s="301" customFormat="1" ht="15" customHeight="1" x14ac:dyDescent="0.2">
      <c r="F9" s="293" t="s">
        <v>52</v>
      </c>
      <c r="G9" s="302" t="s">
        <v>433</v>
      </c>
    </row>
    <row r="10" spans="1:7" s="301" customFormat="1" ht="15" customHeight="1" x14ac:dyDescent="0.2">
      <c r="F10" s="293" t="s">
        <v>24</v>
      </c>
      <c r="G10" s="302" t="s">
        <v>21</v>
      </c>
    </row>
    <row r="11" spans="1:7" s="301" customFormat="1" ht="15" customHeight="1" x14ac:dyDescent="0.25">
      <c r="A11" s="303"/>
      <c r="B11" s="303"/>
      <c r="C11" s="304"/>
      <c r="D11" s="304"/>
      <c r="E11" s="304"/>
      <c r="F11" s="304"/>
      <c r="G11" s="304"/>
    </row>
    <row r="12" spans="1:7" s="301" customFormat="1" ht="15" customHeight="1" x14ac:dyDescent="0.25">
      <c r="A12" s="704" t="s">
        <v>453</v>
      </c>
      <c r="B12" s="704"/>
      <c r="C12" s="704"/>
      <c r="D12" s="704"/>
      <c r="E12" s="704"/>
      <c r="F12" s="704"/>
      <c r="G12" s="704"/>
    </row>
    <row r="13" spans="1:7" s="301" customFormat="1" ht="15" customHeight="1" x14ac:dyDescent="0.2">
      <c r="A13" s="705" t="s">
        <v>816</v>
      </c>
      <c r="B13" s="705"/>
      <c r="C13" s="705"/>
      <c r="D13" s="705"/>
      <c r="E13" s="705"/>
      <c r="F13" s="705"/>
      <c r="G13" s="705"/>
    </row>
    <row r="14" spans="1:7" s="301" customFormat="1" ht="15" customHeight="1" x14ac:dyDescent="0.2">
      <c r="A14" s="305"/>
      <c r="B14" s="305"/>
      <c r="C14" s="305"/>
      <c r="D14" s="305"/>
      <c r="E14" s="305"/>
      <c r="F14" s="305"/>
      <c r="G14" s="165" t="s">
        <v>56</v>
      </c>
    </row>
    <row r="15" spans="1:7" ht="25.5" customHeight="1" x14ac:dyDescent="0.2">
      <c r="A15" s="706" t="s">
        <v>441</v>
      </c>
      <c r="B15" s="706" t="s">
        <v>454</v>
      </c>
      <c r="C15" s="706" t="s">
        <v>455</v>
      </c>
      <c r="D15" s="707"/>
      <c r="E15" s="706" t="s">
        <v>456</v>
      </c>
      <c r="F15" s="707"/>
      <c r="G15" s="708" t="s">
        <v>457</v>
      </c>
    </row>
    <row r="16" spans="1:7" x14ac:dyDescent="0.2">
      <c r="A16" s="707"/>
      <c r="B16" s="707"/>
      <c r="C16" s="308" t="s">
        <v>458</v>
      </c>
      <c r="D16" s="308" t="s">
        <v>459</v>
      </c>
      <c r="E16" s="308" t="s">
        <v>458</v>
      </c>
      <c r="F16" s="308" t="s">
        <v>459</v>
      </c>
      <c r="G16" s="707"/>
    </row>
    <row r="17" spans="1:7" ht="12" customHeight="1" x14ac:dyDescent="0.2">
      <c r="A17" s="309">
        <v>1</v>
      </c>
      <c r="B17" s="309">
        <v>2</v>
      </c>
      <c r="C17" s="309">
        <v>3</v>
      </c>
      <c r="D17" s="309">
        <v>4</v>
      </c>
      <c r="E17" s="309">
        <v>5</v>
      </c>
      <c r="F17" s="309">
        <v>6</v>
      </c>
      <c r="G17" s="306">
        <v>7</v>
      </c>
    </row>
    <row r="18" spans="1:7" ht="15" customHeight="1" x14ac:dyDescent="0.2">
      <c r="A18" s="513">
        <v>821311</v>
      </c>
      <c r="B18" s="514" t="s">
        <v>506</v>
      </c>
      <c r="C18" s="513"/>
      <c r="D18" s="515">
        <f>SUM(D19:D23)</f>
        <v>15865</v>
      </c>
      <c r="E18" s="515"/>
      <c r="F18" s="515">
        <f>SUM(F19:F23)</f>
        <v>13189.37</v>
      </c>
      <c r="G18" s="306"/>
    </row>
    <row r="19" spans="1:7" ht="15" customHeight="1" x14ac:dyDescent="0.2">
      <c r="A19" s="516">
        <v>821311</v>
      </c>
      <c r="B19" s="517" t="s">
        <v>819</v>
      </c>
      <c r="C19" s="525">
        <v>2</v>
      </c>
      <c r="D19" s="518">
        <v>5032</v>
      </c>
      <c r="E19" s="513">
        <v>2</v>
      </c>
      <c r="F19" s="541">
        <v>4982.8500000000004</v>
      </c>
      <c r="G19" s="511" t="s">
        <v>840</v>
      </c>
    </row>
    <row r="20" spans="1:7" ht="32.25" customHeight="1" x14ac:dyDescent="0.2">
      <c r="A20" s="516">
        <v>821311</v>
      </c>
      <c r="B20" s="517" t="s">
        <v>820</v>
      </c>
      <c r="C20" s="525">
        <v>1</v>
      </c>
      <c r="D20" s="518">
        <v>350</v>
      </c>
      <c r="E20" s="513">
        <v>1</v>
      </c>
      <c r="F20" s="541">
        <v>799.14</v>
      </c>
      <c r="G20" s="511" t="s">
        <v>840</v>
      </c>
    </row>
    <row r="21" spans="1:7" ht="28.5" customHeight="1" x14ac:dyDescent="0.2">
      <c r="A21" s="516">
        <v>821311</v>
      </c>
      <c r="B21" s="517" t="s">
        <v>821</v>
      </c>
      <c r="C21" s="525">
        <v>1</v>
      </c>
      <c r="D21" s="518">
        <v>655</v>
      </c>
      <c r="E21" s="513">
        <v>1</v>
      </c>
      <c r="F21" s="541">
        <v>611.1</v>
      </c>
      <c r="G21" s="511" t="s">
        <v>840</v>
      </c>
    </row>
    <row r="22" spans="1:7" ht="15" customHeight="1" x14ac:dyDescent="0.2">
      <c r="A22" s="516">
        <v>821311</v>
      </c>
      <c r="B22" s="517" t="s">
        <v>822</v>
      </c>
      <c r="C22" s="525">
        <v>2</v>
      </c>
      <c r="D22" s="518">
        <v>9828</v>
      </c>
      <c r="E22" s="513">
        <v>2</v>
      </c>
      <c r="F22" s="541">
        <v>4700.8</v>
      </c>
      <c r="G22" s="511" t="s">
        <v>840</v>
      </c>
    </row>
    <row r="23" spans="1:7" ht="15" customHeight="1" x14ac:dyDescent="0.2">
      <c r="A23" s="516">
        <v>821311</v>
      </c>
      <c r="B23" s="517" t="s">
        <v>506</v>
      </c>
      <c r="C23" s="525">
        <v>2</v>
      </c>
      <c r="D23" s="518"/>
      <c r="E23" s="513">
        <v>2</v>
      </c>
      <c r="F23" s="541">
        <v>2095.48</v>
      </c>
      <c r="G23" s="511" t="s">
        <v>883</v>
      </c>
    </row>
    <row r="24" spans="1:7" ht="15" customHeight="1" x14ac:dyDescent="0.2">
      <c r="A24" s="513">
        <v>821312</v>
      </c>
      <c r="B24" s="514" t="s">
        <v>508</v>
      </c>
      <c r="C24" s="525"/>
      <c r="D24" s="515">
        <f>SUM(D25:D31)</f>
        <v>17086</v>
      </c>
      <c r="E24" s="542"/>
      <c r="F24" s="538">
        <f>SUM(F25:F31)</f>
        <v>14081.14</v>
      </c>
      <c r="G24" s="306"/>
    </row>
    <row r="25" spans="1:7" ht="15" customHeight="1" x14ac:dyDescent="0.2">
      <c r="A25" s="516">
        <v>821312</v>
      </c>
      <c r="B25" s="517" t="s">
        <v>823</v>
      </c>
      <c r="C25" s="525">
        <v>1</v>
      </c>
      <c r="D25" s="518">
        <v>1170</v>
      </c>
      <c r="E25" s="513">
        <v>1</v>
      </c>
      <c r="F25" s="541">
        <v>1739.3</v>
      </c>
      <c r="G25" s="511" t="s">
        <v>840</v>
      </c>
    </row>
    <row r="26" spans="1:7" ht="15" customHeight="1" x14ac:dyDescent="0.2">
      <c r="A26" s="516">
        <v>821312</v>
      </c>
      <c r="B26" s="517" t="s">
        <v>824</v>
      </c>
      <c r="C26" s="525">
        <v>1</v>
      </c>
      <c r="D26" s="518">
        <v>350</v>
      </c>
      <c r="E26" s="513">
        <v>1</v>
      </c>
      <c r="F26" s="541">
        <v>1175.2</v>
      </c>
      <c r="G26" s="511" t="s">
        <v>840</v>
      </c>
    </row>
    <row r="27" spans="1:7" ht="15" customHeight="1" x14ac:dyDescent="0.2">
      <c r="A27" s="516">
        <v>821312</v>
      </c>
      <c r="B27" s="517" t="s">
        <v>825</v>
      </c>
      <c r="C27" s="525">
        <v>1</v>
      </c>
      <c r="D27" s="518">
        <v>644</v>
      </c>
      <c r="E27" s="513">
        <v>1</v>
      </c>
      <c r="F27" s="541">
        <v>423.08</v>
      </c>
      <c r="G27" s="511" t="s">
        <v>840</v>
      </c>
    </row>
    <row r="28" spans="1:7" ht="15" customHeight="1" x14ac:dyDescent="0.2">
      <c r="A28" s="516">
        <v>821312</v>
      </c>
      <c r="B28" s="517" t="s">
        <v>825</v>
      </c>
      <c r="C28" s="525">
        <v>2</v>
      </c>
      <c r="D28" s="518">
        <v>468</v>
      </c>
      <c r="E28" s="513">
        <v>1</v>
      </c>
      <c r="F28" s="541">
        <v>423.08</v>
      </c>
      <c r="G28" s="511" t="s">
        <v>840</v>
      </c>
    </row>
    <row r="29" spans="1:7" ht="15" customHeight="1" x14ac:dyDescent="0.2">
      <c r="A29" s="516">
        <v>821312</v>
      </c>
      <c r="B29" s="517" t="s">
        <v>826</v>
      </c>
      <c r="C29" s="525">
        <v>1</v>
      </c>
      <c r="D29" s="518">
        <v>4854</v>
      </c>
      <c r="E29" s="513">
        <v>1</v>
      </c>
      <c r="F29" s="541">
        <v>3417.48</v>
      </c>
      <c r="G29" s="511" t="s">
        <v>840</v>
      </c>
    </row>
    <row r="30" spans="1:7" ht="15" customHeight="1" x14ac:dyDescent="0.2">
      <c r="A30" s="516">
        <v>821312</v>
      </c>
      <c r="B30" s="517" t="s">
        <v>827</v>
      </c>
      <c r="C30" s="525">
        <v>6</v>
      </c>
      <c r="D30" s="518">
        <v>7200</v>
      </c>
      <c r="E30" s="513">
        <v>8</v>
      </c>
      <c r="F30" s="541">
        <v>6903</v>
      </c>
      <c r="G30" s="511" t="s">
        <v>841</v>
      </c>
    </row>
    <row r="31" spans="1:7" ht="15" customHeight="1" x14ac:dyDescent="0.2">
      <c r="A31" s="516">
        <v>821312</v>
      </c>
      <c r="B31" s="517" t="s">
        <v>828</v>
      </c>
      <c r="C31" s="525">
        <v>6</v>
      </c>
      <c r="D31" s="518">
        <v>2400</v>
      </c>
      <c r="E31" s="513"/>
      <c r="F31" s="541"/>
      <c r="G31" s="511" t="s">
        <v>841</v>
      </c>
    </row>
    <row r="32" spans="1:7" ht="15" customHeight="1" x14ac:dyDescent="0.2">
      <c r="A32" s="513">
        <v>821314</v>
      </c>
      <c r="B32" s="514" t="s">
        <v>829</v>
      </c>
      <c r="C32" s="525"/>
      <c r="D32" s="515">
        <f>SUM(D33:D35)</f>
        <v>3592</v>
      </c>
      <c r="E32" s="542"/>
      <c r="F32" s="538">
        <f>SUM(F33:F35)</f>
        <v>1645.28</v>
      </c>
      <c r="G32" s="306"/>
    </row>
    <row r="33" spans="1:7" ht="15" customHeight="1" x14ac:dyDescent="0.2">
      <c r="A33" s="516">
        <v>821314</v>
      </c>
      <c r="B33" s="517" t="s">
        <v>830</v>
      </c>
      <c r="C33" s="525">
        <v>2</v>
      </c>
      <c r="D33" s="518">
        <v>1872</v>
      </c>
      <c r="E33" s="513">
        <v>2</v>
      </c>
      <c r="F33" s="541">
        <v>1410.24</v>
      </c>
      <c r="G33" s="511" t="s">
        <v>840</v>
      </c>
    </row>
    <row r="34" spans="1:7" ht="15" customHeight="1" x14ac:dyDescent="0.2">
      <c r="A34" s="516">
        <v>821314</v>
      </c>
      <c r="B34" s="517" t="s">
        <v>831</v>
      </c>
      <c r="C34" s="525">
        <v>1</v>
      </c>
      <c r="D34" s="518">
        <v>433</v>
      </c>
      <c r="E34" s="513">
        <v>1</v>
      </c>
      <c r="F34" s="541">
        <v>235.04</v>
      </c>
      <c r="G34" s="511" t="s">
        <v>840</v>
      </c>
    </row>
    <row r="35" spans="1:7" ht="15" customHeight="1" x14ac:dyDescent="0.2">
      <c r="A35" s="516">
        <v>821314</v>
      </c>
      <c r="B35" s="517" t="s">
        <v>832</v>
      </c>
      <c r="C35" s="525">
        <v>1</v>
      </c>
      <c r="D35" s="518">
        <v>1287</v>
      </c>
      <c r="E35" s="513"/>
      <c r="F35" s="538"/>
      <c r="G35" s="511" t="s">
        <v>840</v>
      </c>
    </row>
    <row r="36" spans="1:7" ht="15" customHeight="1" x14ac:dyDescent="0.2">
      <c r="A36" s="519" t="s">
        <v>817</v>
      </c>
      <c r="B36" s="520" t="s">
        <v>818</v>
      </c>
      <c r="C36" s="526"/>
      <c r="D36" s="539">
        <f>SUM(D37:D38)</f>
        <v>4060</v>
      </c>
      <c r="E36" s="543"/>
      <c r="F36" s="538">
        <f>SUM(F37:F38)</f>
        <v>2209.37</v>
      </c>
      <c r="G36" s="314"/>
    </row>
    <row r="37" spans="1:7" ht="15" customHeight="1" x14ac:dyDescent="0.2">
      <c r="A37" s="521" t="s">
        <v>817</v>
      </c>
      <c r="B37" s="522" t="s">
        <v>833</v>
      </c>
      <c r="C37" s="526">
        <v>1</v>
      </c>
      <c r="D37" s="540">
        <v>1018</v>
      </c>
      <c r="E37" s="543">
        <v>1</v>
      </c>
      <c r="F37" s="541">
        <v>1598.27</v>
      </c>
      <c r="G37" s="511" t="s">
        <v>840</v>
      </c>
    </row>
    <row r="38" spans="1:7" ht="15" customHeight="1" x14ac:dyDescent="0.2">
      <c r="A38" s="521" t="s">
        <v>817</v>
      </c>
      <c r="B38" s="522" t="s">
        <v>834</v>
      </c>
      <c r="C38" s="526">
        <v>1</v>
      </c>
      <c r="D38" s="540">
        <v>3042</v>
      </c>
      <c r="E38" s="543">
        <v>1</v>
      </c>
      <c r="F38" s="541">
        <v>611.1</v>
      </c>
      <c r="G38" s="511" t="s">
        <v>840</v>
      </c>
    </row>
    <row r="39" spans="1:7" ht="15" customHeight="1" x14ac:dyDescent="0.2">
      <c r="A39" s="519" t="s">
        <v>791</v>
      </c>
      <c r="B39" s="523" t="s">
        <v>513</v>
      </c>
      <c r="C39" s="526">
        <v>1</v>
      </c>
      <c r="D39" s="539">
        <v>40201</v>
      </c>
      <c r="E39" s="543"/>
      <c r="F39" s="538">
        <v>39800</v>
      </c>
      <c r="G39" s="512" t="s">
        <v>792</v>
      </c>
    </row>
    <row r="40" spans="1:7" ht="15" customHeight="1" x14ac:dyDescent="0.2">
      <c r="A40" s="519" t="s">
        <v>790</v>
      </c>
      <c r="B40" s="520" t="s">
        <v>619</v>
      </c>
      <c r="C40" s="526"/>
      <c r="D40" s="539">
        <f>SUM(D41:D45)</f>
        <v>12408</v>
      </c>
      <c r="E40" s="539"/>
      <c r="F40" s="539">
        <f>SUM(F41:F45)</f>
        <v>8506.67</v>
      </c>
      <c r="G40" s="314"/>
    </row>
    <row r="41" spans="1:7" ht="15" customHeight="1" x14ac:dyDescent="0.2">
      <c r="A41" s="521" t="s">
        <v>790</v>
      </c>
      <c r="B41" s="524" t="s">
        <v>835</v>
      </c>
      <c r="C41" s="526">
        <v>1</v>
      </c>
      <c r="D41" s="540">
        <v>3978</v>
      </c>
      <c r="E41" s="543">
        <v>1</v>
      </c>
      <c r="F41" s="541">
        <v>1805.11</v>
      </c>
      <c r="G41" s="511" t="s">
        <v>840</v>
      </c>
    </row>
    <row r="42" spans="1:7" ht="15" customHeight="1" x14ac:dyDescent="0.2">
      <c r="A42" s="521" t="s">
        <v>790</v>
      </c>
      <c r="B42" s="524" t="s">
        <v>836</v>
      </c>
      <c r="C42" s="526">
        <v>1</v>
      </c>
      <c r="D42" s="540">
        <v>2574</v>
      </c>
      <c r="E42" s="543">
        <v>1</v>
      </c>
      <c r="F42" s="541">
        <v>488.88</v>
      </c>
      <c r="G42" s="511" t="s">
        <v>840</v>
      </c>
    </row>
    <row r="43" spans="1:7" ht="15" customHeight="1" x14ac:dyDescent="0.2">
      <c r="A43" s="521" t="s">
        <v>790</v>
      </c>
      <c r="B43" s="524" t="s">
        <v>837</v>
      </c>
      <c r="C43" s="526">
        <v>1</v>
      </c>
      <c r="D43" s="540">
        <v>456</v>
      </c>
      <c r="E43" s="543">
        <v>1</v>
      </c>
      <c r="F43" s="541">
        <v>423.07</v>
      </c>
      <c r="G43" s="511" t="s">
        <v>840</v>
      </c>
    </row>
    <row r="44" spans="1:7" ht="15" customHeight="1" x14ac:dyDescent="0.2">
      <c r="A44" s="521" t="s">
        <v>790</v>
      </c>
      <c r="B44" s="524" t="s">
        <v>837</v>
      </c>
      <c r="C44" s="526"/>
      <c r="D44" s="540"/>
      <c r="E44" s="543">
        <v>1</v>
      </c>
      <c r="F44" s="541">
        <v>629.91</v>
      </c>
      <c r="G44" s="511" t="s">
        <v>882</v>
      </c>
    </row>
    <row r="45" spans="1:7" ht="15" customHeight="1" x14ac:dyDescent="0.2">
      <c r="A45" s="521" t="s">
        <v>790</v>
      </c>
      <c r="B45" s="522" t="s">
        <v>838</v>
      </c>
      <c r="C45" s="526">
        <v>2</v>
      </c>
      <c r="D45" s="540">
        <v>5400</v>
      </c>
      <c r="E45" s="543">
        <v>1</v>
      </c>
      <c r="F45" s="541">
        <v>5159.7</v>
      </c>
      <c r="G45" s="511" t="s">
        <v>841</v>
      </c>
    </row>
    <row r="46" spans="1:7" ht="15" customHeight="1" x14ac:dyDescent="0.2">
      <c r="A46" s="519" t="s">
        <v>881</v>
      </c>
      <c r="B46" s="523" t="s">
        <v>839</v>
      </c>
      <c r="C46" s="526">
        <v>2</v>
      </c>
      <c r="D46" s="539">
        <v>1989</v>
      </c>
      <c r="E46" s="543">
        <v>1</v>
      </c>
      <c r="F46" s="538">
        <v>423.07</v>
      </c>
      <c r="G46" s="511" t="s">
        <v>840</v>
      </c>
    </row>
    <row r="47" spans="1:7" ht="15" customHeight="1" x14ac:dyDescent="0.2">
      <c r="A47" s="519"/>
      <c r="B47" s="523"/>
      <c r="C47" s="526"/>
      <c r="D47" s="539">
        <f>SUM(D48:D49)</f>
        <v>10747.27</v>
      </c>
      <c r="E47" s="539"/>
      <c r="F47" s="539">
        <f>SUM(F48:F49)</f>
        <v>6272.6</v>
      </c>
      <c r="G47" s="544"/>
    </row>
    <row r="48" spans="1:7" ht="18" customHeight="1" x14ac:dyDescent="0.2">
      <c r="A48" s="521" t="s">
        <v>815</v>
      </c>
      <c r="B48" s="524" t="s">
        <v>596</v>
      </c>
      <c r="C48" s="312">
        <v>2</v>
      </c>
      <c r="D48" s="312">
        <v>2747.27</v>
      </c>
      <c r="E48" s="312">
        <v>1</v>
      </c>
      <c r="F48" s="312">
        <v>1499</v>
      </c>
      <c r="G48" s="710" t="s">
        <v>795</v>
      </c>
    </row>
    <row r="49" spans="1:7" ht="18.75" customHeight="1" x14ac:dyDescent="0.2">
      <c r="A49" s="521" t="s">
        <v>534</v>
      </c>
      <c r="B49" s="524" t="s">
        <v>880</v>
      </c>
      <c r="C49" s="312">
        <v>3</v>
      </c>
      <c r="D49" s="312">
        <v>8000</v>
      </c>
      <c r="E49" s="312">
        <v>3</v>
      </c>
      <c r="F49" s="312">
        <v>4773.6000000000004</v>
      </c>
      <c r="G49" s="711"/>
    </row>
    <row r="50" spans="1:7" ht="31.5" customHeight="1" x14ac:dyDescent="0.2">
      <c r="A50" s="521" t="s">
        <v>534</v>
      </c>
      <c r="B50" s="524" t="s">
        <v>782</v>
      </c>
      <c r="C50" s="314">
        <v>10</v>
      </c>
      <c r="D50" s="314">
        <v>54060</v>
      </c>
      <c r="E50" s="312"/>
      <c r="F50" s="312"/>
      <c r="G50" s="545" t="s">
        <v>797</v>
      </c>
    </row>
    <row r="51" spans="1:7" ht="15" customHeight="1" x14ac:dyDescent="0.2">
      <c r="A51" s="521" t="s">
        <v>534</v>
      </c>
      <c r="B51" s="524" t="s">
        <v>782</v>
      </c>
      <c r="C51" s="314">
        <v>3</v>
      </c>
      <c r="D51" s="314">
        <v>4077.11</v>
      </c>
      <c r="E51" s="314"/>
      <c r="F51" s="314"/>
      <c r="G51" s="301" t="s">
        <v>784</v>
      </c>
    </row>
    <row r="52" spans="1:7" ht="15" customHeight="1" x14ac:dyDescent="0.2">
      <c r="A52" s="310"/>
      <c r="B52" s="311"/>
      <c r="C52" s="312"/>
      <c r="D52" s="312"/>
      <c r="E52" s="312"/>
      <c r="F52" s="312"/>
      <c r="G52" s="312"/>
    </row>
    <row r="53" spans="1:7" ht="15" customHeight="1" x14ac:dyDescent="0.2">
      <c r="A53" s="310"/>
      <c r="B53" s="311"/>
      <c r="C53" s="312"/>
      <c r="D53" s="312"/>
      <c r="E53" s="312"/>
      <c r="F53" s="312"/>
      <c r="G53" s="312"/>
    </row>
    <row r="54" spans="1:7" ht="26.25" customHeight="1" x14ac:dyDescent="0.2">
      <c r="A54" s="309"/>
      <c r="B54" s="313" t="s">
        <v>460</v>
      </c>
      <c r="C54" s="314">
        <f>SUM(C18:C53)</f>
        <v>58</v>
      </c>
      <c r="D54" s="314">
        <f>D18+D24+D32+D36+D39+D40+D46+D50+D47+D51</f>
        <v>164085.37999999998</v>
      </c>
      <c r="E54" s="314">
        <f>E18+E24+E32+E36+E39+E40+E46+E50+E47+E51</f>
        <v>1</v>
      </c>
      <c r="F54" s="314">
        <f>F18+F24+F32+F36+F39+F40+F46+F50+F47+F51</f>
        <v>86127.500000000015</v>
      </c>
      <c r="G54" s="314"/>
    </row>
    <row r="55" spans="1:7" x14ac:dyDescent="0.2">
      <c r="A55" s="709"/>
      <c r="B55" s="709"/>
      <c r="C55" s="709"/>
      <c r="D55" s="709"/>
      <c r="E55" s="709"/>
      <c r="F55" s="709"/>
      <c r="G55" s="709"/>
    </row>
    <row r="56" spans="1:7" x14ac:dyDescent="0.2">
      <c r="F56" s="235" t="s">
        <v>100</v>
      </c>
    </row>
    <row r="57" spans="1:7" x14ac:dyDescent="0.2">
      <c r="F57" s="236" t="s">
        <v>438</v>
      </c>
    </row>
  </sheetData>
  <mergeCells count="9">
    <mergeCell ref="A55:G55"/>
    <mergeCell ref="A12:G12"/>
    <mergeCell ref="A13:G13"/>
    <mergeCell ref="A15:A16"/>
    <mergeCell ref="B15:B16"/>
    <mergeCell ref="C15:D15"/>
    <mergeCell ref="E15:F15"/>
    <mergeCell ref="G15:G16"/>
    <mergeCell ref="G48:G49"/>
  </mergeCells>
  <pageMargins left="0.7" right="0.7" top="0.75" bottom="0.75" header="0.3" footer="0.3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view="pageBreakPreview" zoomScale="90" zoomScaleNormal="100" zoomScaleSheetLayoutView="90" workbookViewId="0">
      <selection activeCell="B30" sqref="B30"/>
    </sheetView>
  </sheetViews>
  <sheetFormatPr defaultRowHeight="12.75" x14ac:dyDescent="0.2"/>
  <cols>
    <col min="1" max="1" width="10.19921875" style="307" customWidth="1"/>
    <col min="2" max="2" width="25.69921875" style="307" customWidth="1"/>
    <col min="3" max="5" width="9.69921875" style="307" customWidth="1"/>
    <col min="6" max="6" width="11.69921875" style="307" customWidth="1"/>
    <col min="7" max="7" width="20.59765625" style="315" customWidth="1"/>
    <col min="8" max="16384" width="8.796875" style="307"/>
  </cols>
  <sheetData>
    <row r="1" spans="1:7" s="301" customFormat="1" ht="15" x14ac:dyDescent="0.25">
      <c r="A1" s="238" t="s">
        <v>53</v>
      </c>
      <c r="F1" s="239" t="s">
        <v>452</v>
      </c>
    </row>
    <row r="2" spans="1:7" s="301" customFormat="1" ht="30" customHeight="1" x14ac:dyDescent="0.25">
      <c r="A2" s="558" t="s">
        <v>15</v>
      </c>
      <c r="B2" s="301" t="s">
        <v>501</v>
      </c>
      <c r="F2" s="287" t="s">
        <v>29</v>
      </c>
      <c r="G2" s="301" t="s">
        <v>474</v>
      </c>
    </row>
    <row r="3" spans="1:7" s="301" customFormat="1" ht="15" customHeight="1" x14ac:dyDescent="0.2">
      <c r="A3" s="288"/>
      <c r="F3" s="287"/>
    </row>
    <row r="4" spans="1:7" s="301" customFormat="1" ht="15" customHeight="1" x14ac:dyDescent="0.25">
      <c r="A4" s="289" t="s">
        <v>19</v>
      </c>
      <c r="B4" s="301" t="s">
        <v>475</v>
      </c>
      <c r="F4" s="287" t="s">
        <v>20</v>
      </c>
      <c r="G4" s="301" t="s">
        <v>124</v>
      </c>
    </row>
    <row r="5" spans="1:7" s="301" customFormat="1" ht="15" customHeight="1" x14ac:dyDescent="0.2">
      <c r="A5" s="290"/>
      <c r="F5" s="287"/>
    </row>
    <row r="6" spans="1:7" s="301" customFormat="1" ht="15" customHeight="1" x14ac:dyDescent="0.2">
      <c r="A6" s="287" t="s">
        <v>16</v>
      </c>
      <c r="B6" s="301" t="s">
        <v>502</v>
      </c>
      <c r="F6" s="287" t="s">
        <v>28</v>
      </c>
      <c r="G6" s="301" t="s">
        <v>21</v>
      </c>
    </row>
    <row r="7" spans="1:7" s="301" customFormat="1" ht="15" customHeight="1" x14ac:dyDescent="0.2">
      <c r="A7" s="291"/>
      <c r="F7" s="287"/>
    </row>
    <row r="8" spans="1:7" s="301" customFormat="1" ht="15" customHeight="1" x14ac:dyDescent="0.2">
      <c r="A8" s="287" t="s">
        <v>17</v>
      </c>
      <c r="B8" s="301" t="s">
        <v>476</v>
      </c>
      <c r="F8" s="293" t="s">
        <v>23</v>
      </c>
      <c r="G8" s="302"/>
    </row>
    <row r="9" spans="1:7" s="301" customFormat="1" ht="15" customHeight="1" x14ac:dyDescent="0.2">
      <c r="F9" s="293" t="s">
        <v>52</v>
      </c>
      <c r="G9" s="302" t="s">
        <v>433</v>
      </c>
    </row>
    <row r="10" spans="1:7" s="301" customFormat="1" ht="15" customHeight="1" x14ac:dyDescent="0.2">
      <c r="F10" s="293" t="s">
        <v>24</v>
      </c>
      <c r="G10" s="302" t="s">
        <v>21</v>
      </c>
    </row>
    <row r="11" spans="1:7" s="301" customFormat="1" ht="15" customHeight="1" x14ac:dyDescent="0.25">
      <c r="A11" s="303"/>
      <c r="B11" s="303"/>
      <c r="C11" s="304"/>
      <c r="D11" s="304"/>
      <c r="E11" s="304"/>
      <c r="F11" s="304"/>
      <c r="G11" s="304"/>
    </row>
    <row r="12" spans="1:7" s="301" customFormat="1" ht="15" customHeight="1" x14ac:dyDescent="0.25">
      <c r="A12" s="704" t="s">
        <v>453</v>
      </c>
      <c r="B12" s="704"/>
      <c r="C12" s="704"/>
      <c r="D12" s="704"/>
      <c r="E12" s="704"/>
      <c r="F12" s="704"/>
      <c r="G12" s="704"/>
    </row>
    <row r="13" spans="1:7" s="301" customFormat="1" ht="15" customHeight="1" x14ac:dyDescent="0.2">
      <c r="A13" s="705" t="s">
        <v>899</v>
      </c>
      <c r="B13" s="705"/>
      <c r="C13" s="705"/>
      <c r="D13" s="705"/>
      <c r="E13" s="705"/>
      <c r="F13" s="705"/>
      <c r="G13" s="705"/>
    </row>
    <row r="14" spans="1:7" s="301" customFormat="1" ht="15" customHeight="1" x14ac:dyDescent="0.2">
      <c r="A14" s="305"/>
      <c r="B14" s="305"/>
      <c r="C14" s="305"/>
      <c r="D14" s="305"/>
      <c r="E14" s="305"/>
      <c r="F14" s="305"/>
      <c r="G14" s="165" t="s">
        <v>56</v>
      </c>
    </row>
    <row r="15" spans="1:7" ht="25.5" customHeight="1" x14ac:dyDescent="0.2">
      <c r="A15" s="706" t="s">
        <v>441</v>
      </c>
      <c r="B15" s="706" t="s">
        <v>454</v>
      </c>
      <c r="C15" s="706" t="s">
        <v>455</v>
      </c>
      <c r="D15" s="707"/>
      <c r="E15" s="706" t="s">
        <v>456</v>
      </c>
      <c r="F15" s="707"/>
      <c r="G15" s="708" t="s">
        <v>457</v>
      </c>
    </row>
    <row r="16" spans="1:7" ht="12.75" customHeight="1" x14ac:dyDescent="0.2">
      <c r="A16" s="707"/>
      <c r="B16" s="707"/>
      <c r="C16" s="308" t="s">
        <v>458</v>
      </c>
      <c r="D16" s="308" t="s">
        <v>459</v>
      </c>
      <c r="E16" s="308" t="s">
        <v>458</v>
      </c>
      <c r="F16" s="308" t="s">
        <v>459</v>
      </c>
      <c r="G16" s="707"/>
    </row>
    <row r="17" spans="1:7" ht="12" customHeight="1" x14ac:dyDescent="0.2">
      <c r="A17" s="309">
        <v>1</v>
      </c>
      <c r="B17" s="309">
        <v>2</v>
      </c>
      <c r="C17" s="309">
        <v>3</v>
      </c>
      <c r="D17" s="309">
        <v>4</v>
      </c>
      <c r="E17" s="309">
        <v>5</v>
      </c>
      <c r="F17" s="309">
        <v>6</v>
      </c>
      <c r="G17" s="557">
        <v>7</v>
      </c>
    </row>
    <row r="18" spans="1:7" ht="17.25" customHeight="1" x14ac:dyDescent="0.2">
      <c r="A18" s="309"/>
      <c r="B18" s="309"/>
      <c r="C18" s="309"/>
      <c r="D18" s="309"/>
      <c r="E18" s="309"/>
      <c r="F18" s="309"/>
      <c r="G18" s="557"/>
    </row>
    <row r="19" spans="1:7" ht="12" customHeight="1" x14ac:dyDescent="0.2">
      <c r="A19" s="309">
        <v>821312</v>
      </c>
      <c r="B19" s="309" t="s">
        <v>936</v>
      </c>
      <c r="C19" s="309"/>
      <c r="D19" s="567">
        <f>SUM(D20:D24)</f>
        <v>19999.760000000002</v>
      </c>
      <c r="E19" s="567">
        <f>SUM(E20:E24)</f>
        <v>5</v>
      </c>
      <c r="F19" s="567">
        <f>SUM(F20:F24)</f>
        <v>6999.76</v>
      </c>
      <c r="G19" s="557"/>
    </row>
    <row r="20" spans="1:7" ht="12" customHeight="1" x14ac:dyDescent="0.2">
      <c r="A20" s="310" t="s">
        <v>534</v>
      </c>
      <c r="B20" s="311" t="s">
        <v>939</v>
      </c>
      <c r="C20" s="312">
        <v>2</v>
      </c>
      <c r="D20" s="312">
        <v>2515.5</v>
      </c>
      <c r="E20" s="312">
        <v>2</v>
      </c>
      <c r="F20" s="312">
        <v>2515.5</v>
      </c>
      <c r="G20" s="571"/>
    </row>
    <row r="21" spans="1:7" ht="12" customHeight="1" x14ac:dyDescent="0.2">
      <c r="A21" s="310" t="s">
        <v>534</v>
      </c>
      <c r="B21" s="311" t="s">
        <v>940</v>
      </c>
      <c r="C21" s="312">
        <v>2</v>
      </c>
      <c r="D21" s="312">
        <v>2691</v>
      </c>
      <c r="E21" s="312">
        <v>2</v>
      </c>
      <c r="F21" s="312">
        <v>2691</v>
      </c>
      <c r="G21" s="571"/>
    </row>
    <row r="22" spans="1:7" ht="16.5" customHeight="1" x14ac:dyDescent="0.2">
      <c r="A22" s="310" t="s">
        <v>534</v>
      </c>
      <c r="B22" s="311" t="s">
        <v>941</v>
      </c>
      <c r="C22" s="312">
        <v>1</v>
      </c>
      <c r="D22" s="312">
        <v>1793.26</v>
      </c>
      <c r="E22" s="312">
        <v>1</v>
      </c>
      <c r="F22" s="312">
        <v>1793.26</v>
      </c>
      <c r="G22" s="571"/>
    </row>
    <row r="23" spans="1:7" ht="12" customHeight="1" x14ac:dyDescent="0.2">
      <c r="A23" s="310" t="s">
        <v>534</v>
      </c>
      <c r="B23" s="311" t="s">
        <v>942</v>
      </c>
      <c r="C23" s="312">
        <v>11</v>
      </c>
      <c r="D23" s="312">
        <v>13000</v>
      </c>
      <c r="E23" s="312"/>
      <c r="F23" s="312"/>
      <c r="G23" s="571"/>
    </row>
    <row r="24" spans="1:7" ht="27.75" customHeight="1" x14ac:dyDescent="0.2">
      <c r="A24" s="310" t="s">
        <v>534</v>
      </c>
      <c r="B24" s="311"/>
      <c r="C24" s="312"/>
      <c r="D24" s="312"/>
      <c r="E24" s="312"/>
      <c r="F24" s="312"/>
      <c r="G24" s="571"/>
    </row>
    <row r="25" spans="1:7" ht="14.25" customHeight="1" x14ac:dyDescent="0.2">
      <c r="A25" s="568" t="s">
        <v>815</v>
      </c>
      <c r="B25" s="573" t="s">
        <v>938</v>
      </c>
      <c r="C25" s="312"/>
      <c r="D25" s="569">
        <f>SUM(D26:D29)</f>
        <v>0</v>
      </c>
      <c r="E25" s="569"/>
      <c r="F25" s="569">
        <f>SUM(F26:F28)</f>
        <v>0</v>
      </c>
      <c r="G25" s="571"/>
    </row>
    <row r="26" spans="1:7" ht="19.5" customHeight="1" x14ac:dyDescent="0.2">
      <c r="A26" s="310" t="s">
        <v>815</v>
      </c>
      <c r="B26" s="311" t="s">
        <v>596</v>
      </c>
      <c r="C26" s="312"/>
      <c r="D26" s="312"/>
      <c r="E26" s="312"/>
      <c r="F26" s="312"/>
      <c r="G26" s="571"/>
    </row>
    <row r="27" spans="1:7" ht="19.5" customHeight="1" x14ac:dyDescent="0.2">
      <c r="A27" s="310"/>
      <c r="B27" s="311"/>
      <c r="C27" s="312"/>
      <c r="D27" s="312"/>
      <c r="E27" s="312"/>
      <c r="F27" s="312"/>
      <c r="G27" s="571"/>
    </row>
    <row r="28" spans="1:7" ht="15" customHeight="1" x14ac:dyDescent="0.2">
      <c r="A28" s="310"/>
      <c r="B28" s="311"/>
      <c r="C28" s="312"/>
      <c r="D28" s="312"/>
      <c r="E28" s="312"/>
      <c r="F28" s="312"/>
      <c r="G28" s="571"/>
    </row>
    <row r="29" spans="1:7" ht="26.25" customHeight="1" x14ac:dyDescent="0.2">
      <c r="A29" s="310"/>
      <c r="B29" s="311"/>
      <c r="C29" s="312"/>
      <c r="D29" s="312"/>
      <c r="E29" s="312"/>
      <c r="F29" s="312"/>
      <c r="G29" s="312"/>
    </row>
    <row r="30" spans="1:7" ht="15" customHeight="1" x14ac:dyDescent="0.2">
      <c r="A30" s="309"/>
      <c r="B30" s="313" t="s">
        <v>460</v>
      </c>
      <c r="C30" s="314">
        <f>SUM(C20:C29)</f>
        <v>16</v>
      </c>
      <c r="D30" s="314">
        <f>D19+D25</f>
        <v>19999.760000000002</v>
      </c>
      <c r="E30" s="314">
        <f>SUM(E20:E29)</f>
        <v>5</v>
      </c>
      <c r="F30" s="314">
        <f>F19+F25</f>
        <v>6999.76</v>
      </c>
      <c r="G30" s="314">
        <f>SUM(G20:G29)</f>
        <v>0</v>
      </c>
    </row>
    <row r="31" spans="1:7" ht="24.75" customHeight="1" x14ac:dyDescent="0.2">
      <c r="F31" s="236"/>
    </row>
    <row r="32" spans="1:7" ht="21" customHeight="1" x14ac:dyDescent="0.2">
      <c r="F32" s="590" t="s">
        <v>100</v>
      </c>
    </row>
    <row r="33" spans="6:6" ht="15" customHeight="1" x14ac:dyDescent="0.2">
      <c r="F33" s="591" t="s">
        <v>451</v>
      </c>
    </row>
    <row r="34" spans="6:6" ht="15" customHeight="1" x14ac:dyDescent="0.2"/>
  </sheetData>
  <mergeCells count="7">
    <mergeCell ref="A12:G12"/>
    <mergeCell ref="A13:G13"/>
    <mergeCell ref="A15:A16"/>
    <mergeCell ref="B15:B16"/>
    <mergeCell ref="C15:D15"/>
    <mergeCell ref="E15:F15"/>
    <mergeCell ref="G15:G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51"/>
  <sheetViews>
    <sheetView view="pageBreakPreview" topLeftCell="A12" zoomScale="90" zoomScaleNormal="100" zoomScaleSheetLayoutView="90" workbookViewId="0">
      <selection activeCell="J35" sqref="J35"/>
    </sheetView>
  </sheetViews>
  <sheetFormatPr defaultRowHeight="12.75" x14ac:dyDescent="0.2"/>
  <cols>
    <col min="1" max="1" width="9.5" style="307" customWidth="1"/>
    <col min="2" max="2" width="24.796875" style="307" customWidth="1"/>
    <col min="3" max="3" width="8.09765625" style="307" customWidth="1"/>
    <col min="4" max="4" width="9.09765625" style="307" customWidth="1"/>
    <col min="5" max="5" width="9.69921875" style="307" customWidth="1"/>
    <col min="6" max="6" width="10.5" style="307" customWidth="1"/>
    <col min="7" max="7" width="18.19921875" style="315" customWidth="1"/>
    <col min="8" max="16384" width="8.796875" style="307"/>
  </cols>
  <sheetData>
    <row r="1" spans="1:8" s="301" customFormat="1" ht="15" x14ac:dyDescent="0.25">
      <c r="A1" s="238" t="s">
        <v>53</v>
      </c>
      <c r="F1" s="239" t="s">
        <v>452</v>
      </c>
    </row>
    <row r="2" spans="1:8" s="301" customFormat="1" ht="30" customHeight="1" x14ac:dyDescent="0.25">
      <c r="A2" s="284" t="s">
        <v>15</v>
      </c>
      <c r="B2" s="301" t="s">
        <v>501</v>
      </c>
      <c r="F2" s="287" t="s">
        <v>29</v>
      </c>
      <c r="G2" s="301" t="s">
        <v>474</v>
      </c>
    </row>
    <row r="3" spans="1:8" s="301" customFormat="1" ht="15" customHeight="1" x14ac:dyDescent="0.2">
      <c r="A3" s="288"/>
      <c r="F3" s="287"/>
    </row>
    <row r="4" spans="1:8" s="301" customFormat="1" ht="15" customHeight="1" x14ac:dyDescent="0.25">
      <c r="A4" s="289" t="s">
        <v>19</v>
      </c>
      <c r="B4" s="301" t="s">
        <v>475</v>
      </c>
      <c r="F4" s="287" t="s">
        <v>20</v>
      </c>
      <c r="G4" s="301" t="s">
        <v>124</v>
      </c>
    </row>
    <row r="5" spans="1:8" s="301" customFormat="1" ht="15" customHeight="1" x14ac:dyDescent="0.2">
      <c r="A5" s="290"/>
      <c r="F5" s="287"/>
    </row>
    <row r="6" spans="1:8" s="301" customFormat="1" ht="15" customHeight="1" x14ac:dyDescent="0.2">
      <c r="A6" s="287" t="s">
        <v>16</v>
      </c>
      <c r="B6" s="301" t="s">
        <v>502</v>
      </c>
      <c r="F6" s="287" t="s">
        <v>28</v>
      </c>
      <c r="G6" s="301" t="s">
        <v>21</v>
      </c>
    </row>
    <row r="7" spans="1:8" s="301" customFormat="1" ht="15" customHeight="1" x14ac:dyDescent="0.2">
      <c r="A7" s="291"/>
      <c r="F7" s="287"/>
    </row>
    <row r="8" spans="1:8" s="301" customFormat="1" ht="15" customHeight="1" x14ac:dyDescent="0.2">
      <c r="A8" s="287" t="s">
        <v>17</v>
      </c>
      <c r="B8" s="301" t="s">
        <v>476</v>
      </c>
      <c r="F8" s="293" t="s">
        <v>23</v>
      </c>
      <c r="G8" s="302" t="s">
        <v>433</v>
      </c>
    </row>
    <row r="9" spans="1:8" s="301" customFormat="1" ht="15" customHeight="1" x14ac:dyDescent="0.2">
      <c r="F9" s="293" t="s">
        <v>52</v>
      </c>
      <c r="G9" s="302" t="s">
        <v>21</v>
      </c>
    </row>
    <row r="10" spans="1:8" s="301" customFormat="1" ht="15" customHeight="1" x14ac:dyDescent="0.2">
      <c r="F10" s="293" t="s">
        <v>24</v>
      </c>
      <c r="G10" s="302" t="s">
        <v>21</v>
      </c>
    </row>
    <row r="11" spans="1:8" s="301" customFormat="1" ht="15" customHeight="1" x14ac:dyDescent="0.25">
      <c r="A11" s="303"/>
      <c r="B11" s="303"/>
      <c r="C11" s="304"/>
      <c r="D11" s="304"/>
      <c r="E11" s="304"/>
      <c r="F11" s="304"/>
      <c r="G11" s="304"/>
    </row>
    <row r="12" spans="1:8" s="301" customFormat="1" ht="15" customHeight="1" x14ac:dyDescent="0.25">
      <c r="A12" s="704" t="s">
        <v>453</v>
      </c>
      <c r="B12" s="704"/>
      <c r="C12" s="704"/>
      <c r="D12" s="704"/>
      <c r="E12" s="704"/>
      <c r="F12" s="704"/>
      <c r="G12" s="704"/>
    </row>
    <row r="13" spans="1:8" s="301" customFormat="1" ht="15" customHeight="1" x14ac:dyDescent="0.2">
      <c r="A13" s="705" t="s">
        <v>816</v>
      </c>
      <c r="B13" s="705"/>
      <c r="C13" s="705"/>
      <c r="D13" s="705"/>
      <c r="E13" s="705"/>
      <c r="F13" s="705"/>
      <c r="G13" s="705"/>
    </row>
    <row r="14" spans="1:8" s="301" customFormat="1" ht="15" customHeight="1" x14ac:dyDescent="0.2">
      <c r="A14" s="305"/>
      <c r="B14" s="305"/>
      <c r="C14" s="305"/>
      <c r="D14" s="305"/>
      <c r="E14" s="305"/>
      <c r="F14" s="305"/>
      <c r="G14" s="165" t="s">
        <v>56</v>
      </c>
    </row>
    <row r="15" spans="1:8" ht="25.5" customHeight="1" x14ac:dyDescent="0.2">
      <c r="A15" s="706" t="s">
        <v>441</v>
      </c>
      <c r="B15" s="706" t="s">
        <v>454</v>
      </c>
      <c r="C15" s="706" t="s">
        <v>455</v>
      </c>
      <c r="D15" s="707"/>
      <c r="E15" s="706" t="s">
        <v>456</v>
      </c>
      <c r="F15" s="707"/>
      <c r="G15" s="708" t="s">
        <v>457</v>
      </c>
      <c r="H15" s="546"/>
    </row>
    <row r="16" spans="1:8" x14ac:dyDescent="0.2">
      <c r="A16" s="707"/>
      <c r="B16" s="707"/>
      <c r="C16" s="308" t="s">
        <v>458</v>
      </c>
      <c r="D16" s="308" t="s">
        <v>459</v>
      </c>
      <c r="E16" s="308" t="s">
        <v>458</v>
      </c>
      <c r="F16" s="308" t="s">
        <v>459</v>
      </c>
      <c r="G16" s="707"/>
      <c r="H16" s="546"/>
    </row>
    <row r="17" spans="1:8" ht="12" customHeight="1" x14ac:dyDescent="0.2">
      <c r="A17" s="309">
        <v>1</v>
      </c>
      <c r="B17" s="309">
        <v>2</v>
      </c>
      <c r="C17" s="309">
        <v>3</v>
      </c>
      <c r="D17" s="309">
        <v>4</v>
      </c>
      <c r="E17" s="309">
        <v>5</v>
      </c>
      <c r="F17" s="309">
        <v>6</v>
      </c>
      <c r="G17" s="306">
        <v>7</v>
      </c>
      <c r="H17" s="546"/>
    </row>
    <row r="18" spans="1:8" ht="17.25" customHeight="1" x14ac:dyDescent="0.2">
      <c r="A18" s="513">
        <v>821311</v>
      </c>
      <c r="B18" s="514" t="s">
        <v>506</v>
      </c>
      <c r="C18" s="513"/>
      <c r="D18" s="515">
        <f>SUM(D19:D23)</f>
        <v>15865</v>
      </c>
      <c r="E18" s="515"/>
      <c r="F18" s="515">
        <f>SUM(F19:F23)</f>
        <v>13189.36</v>
      </c>
      <c r="G18" s="306"/>
      <c r="H18" s="546"/>
    </row>
    <row r="19" spans="1:8" ht="12" customHeight="1" x14ac:dyDescent="0.2">
      <c r="A19" s="516">
        <v>821311</v>
      </c>
      <c r="B19" s="517" t="s">
        <v>819</v>
      </c>
      <c r="C19" s="525">
        <v>2</v>
      </c>
      <c r="D19" s="518">
        <v>5032</v>
      </c>
      <c r="E19" s="513">
        <v>2</v>
      </c>
      <c r="F19" s="541">
        <v>4982.8500000000004</v>
      </c>
      <c r="G19" s="511" t="s">
        <v>840</v>
      </c>
      <c r="H19" s="547" t="s">
        <v>884</v>
      </c>
    </row>
    <row r="20" spans="1:8" ht="12" customHeight="1" x14ac:dyDescent="0.2">
      <c r="A20" s="516">
        <v>821311</v>
      </c>
      <c r="B20" s="517" t="s">
        <v>820</v>
      </c>
      <c r="C20" s="525">
        <v>1</v>
      </c>
      <c r="D20" s="518">
        <v>350</v>
      </c>
      <c r="E20" s="513">
        <v>1</v>
      </c>
      <c r="F20" s="541">
        <v>799.14</v>
      </c>
      <c r="G20" s="511" t="s">
        <v>840</v>
      </c>
      <c r="H20" s="547" t="s">
        <v>884</v>
      </c>
    </row>
    <row r="21" spans="1:8" ht="12" customHeight="1" x14ac:dyDescent="0.2">
      <c r="A21" s="516">
        <v>821311</v>
      </c>
      <c r="B21" s="517" t="s">
        <v>821</v>
      </c>
      <c r="C21" s="525">
        <v>1</v>
      </c>
      <c r="D21" s="518">
        <v>655</v>
      </c>
      <c r="E21" s="513">
        <v>1</v>
      </c>
      <c r="F21" s="541">
        <v>611.1</v>
      </c>
      <c r="G21" s="511" t="s">
        <v>840</v>
      </c>
      <c r="H21" s="547" t="s">
        <v>884</v>
      </c>
    </row>
    <row r="22" spans="1:8" ht="12" customHeight="1" x14ac:dyDescent="0.2">
      <c r="A22" s="516">
        <v>821311</v>
      </c>
      <c r="B22" s="517" t="s">
        <v>822</v>
      </c>
      <c r="C22" s="525">
        <v>2</v>
      </c>
      <c r="D22" s="518">
        <v>9828</v>
      </c>
      <c r="E22" s="513">
        <v>2</v>
      </c>
      <c r="F22" s="541">
        <v>4700.8</v>
      </c>
      <c r="G22" s="511" t="s">
        <v>840</v>
      </c>
      <c r="H22" s="547" t="s">
        <v>884</v>
      </c>
    </row>
    <row r="23" spans="1:8" ht="12" customHeight="1" x14ac:dyDescent="0.2">
      <c r="A23" s="516">
        <v>821311</v>
      </c>
      <c r="B23" s="517" t="s">
        <v>506</v>
      </c>
      <c r="C23" s="525">
        <v>2</v>
      </c>
      <c r="D23" s="518"/>
      <c r="E23" s="513">
        <v>2</v>
      </c>
      <c r="F23" s="541">
        <v>2095.4699999999998</v>
      </c>
      <c r="G23" s="511" t="s">
        <v>883</v>
      </c>
      <c r="H23" s="547" t="s">
        <v>884</v>
      </c>
    </row>
    <row r="24" spans="1:8" ht="16.5" customHeight="1" x14ac:dyDescent="0.2">
      <c r="A24" s="513">
        <v>821312</v>
      </c>
      <c r="B24" s="514" t="s">
        <v>508</v>
      </c>
      <c r="C24" s="525"/>
      <c r="D24" s="515">
        <f>SUM(D25:D31)</f>
        <v>17086</v>
      </c>
      <c r="E24" s="542"/>
      <c r="F24" s="538">
        <f>SUM(F25:F31)</f>
        <v>14081.12</v>
      </c>
      <c r="G24" s="306"/>
      <c r="H24" s="547"/>
    </row>
    <row r="25" spans="1:8" ht="12" customHeight="1" x14ac:dyDescent="0.2">
      <c r="A25" s="516">
        <v>821312</v>
      </c>
      <c r="B25" s="517" t="s">
        <v>823</v>
      </c>
      <c r="C25" s="525">
        <v>1</v>
      </c>
      <c r="D25" s="518">
        <v>1170</v>
      </c>
      <c r="E25" s="513">
        <v>1</v>
      </c>
      <c r="F25" s="541">
        <v>1739.3</v>
      </c>
      <c r="G25" s="511" t="s">
        <v>840</v>
      </c>
      <c r="H25" s="547" t="s">
        <v>884</v>
      </c>
    </row>
    <row r="26" spans="1:8" ht="12" customHeight="1" x14ac:dyDescent="0.2">
      <c r="A26" s="516">
        <v>821312</v>
      </c>
      <c r="B26" s="517" t="s">
        <v>824</v>
      </c>
      <c r="C26" s="525">
        <v>1</v>
      </c>
      <c r="D26" s="518">
        <v>350</v>
      </c>
      <c r="E26" s="513">
        <v>1</v>
      </c>
      <c r="F26" s="541">
        <v>1175.2</v>
      </c>
      <c r="G26" s="511" t="s">
        <v>840</v>
      </c>
      <c r="H26" s="547" t="s">
        <v>884</v>
      </c>
    </row>
    <row r="27" spans="1:8" ht="12" customHeight="1" x14ac:dyDescent="0.2">
      <c r="A27" s="516">
        <v>821312</v>
      </c>
      <c r="B27" s="517" t="s">
        <v>825</v>
      </c>
      <c r="C27" s="525">
        <v>1</v>
      </c>
      <c r="D27" s="518">
        <v>644</v>
      </c>
      <c r="E27" s="513">
        <v>1</v>
      </c>
      <c r="F27" s="541">
        <v>423.07</v>
      </c>
      <c r="G27" s="511" t="s">
        <v>840</v>
      </c>
      <c r="H27" s="547" t="s">
        <v>884</v>
      </c>
    </row>
    <row r="28" spans="1:8" ht="12" customHeight="1" x14ac:dyDescent="0.2">
      <c r="A28" s="516">
        <v>821312</v>
      </c>
      <c r="B28" s="517" t="s">
        <v>825</v>
      </c>
      <c r="C28" s="525">
        <v>2</v>
      </c>
      <c r="D28" s="518">
        <v>468</v>
      </c>
      <c r="E28" s="513">
        <v>1</v>
      </c>
      <c r="F28" s="541">
        <v>423.07</v>
      </c>
      <c r="G28" s="511" t="s">
        <v>840</v>
      </c>
      <c r="H28" s="547" t="s">
        <v>884</v>
      </c>
    </row>
    <row r="29" spans="1:8" ht="12" customHeight="1" x14ac:dyDescent="0.2">
      <c r="A29" s="516">
        <v>821312</v>
      </c>
      <c r="B29" s="517" t="s">
        <v>826</v>
      </c>
      <c r="C29" s="525">
        <v>1</v>
      </c>
      <c r="D29" s="518">
        <v>4854</v>
      </c>
      <c r="E29" s="513">
        <v>1</v>
      </c>
      <c r="F29" s="541">
        <v>3417.48</v>
      </c>
      <c r="G29" s="511" t="s">
        <v>840</v>
      </c>
      <c r="H29" s="547" t="s">
        <v>884</v>
      </c>
    </row>
    <row r="30" spans="1:8" ht="12" customHeight="1" x14ac:dyDescent="0.2">
      <c r="A30" s="516">
        <v>821312</v>
      </c>
      <c r="B30" s="517" t="s">
        <v>827</v>
      </c>
      <c r="C30" s="525">
        <v>6</v>
      </c>
      <c r="D30" s="518">
        <v>7200</v>
      </c>
      <c r="E30" s="513">
        <v>8</v>
      </c>
      <c r="F30" s="541">
        <v>6903</v>
      </c>
      <c r="G30" s="511" t="s">
        <v>841</v>
      </c>
      <c r="H30" s="547" t="s">
        <v>884</v>
      </c>
    </row>
    <row r="31" spans="1:8" ht="12" customHeight="1" x14ac:dyDescent="0.2">
      <c r="A31" s="516">
        <v>821312</v>
      </c>
      <c r="B31" s="517" t="s">
        <v>828</v>
      </c>
      <c r="C31" s="525">
        <v>6</v>
      </c>
      <c r="D31" s="518">
        <v>2400</v>
      </c>
      <c r="E31" s="513"/>
      <c r="F31" s="541"/>
      <c r="G31" s="511" t="s">
        <v>841</v>
      </c>
      <c r="H31" s="547" t="s">
        <v>884</v>
      </c>
    </row>
    <row r="32" spans="1:8" ht="15" customHeight="1" x14ac:dyDescent="0.2">
      <c r="A32" s="513">
        <v>821314</v>
      </c>
      <c r="B32" s="514" t="s">
        <v>829</v>
      </c>
      <c r="C32" s="525"/>
      <c r="D32" s="515">
        <f>SUM(D33:D35)</f>
        <v>3592</v>
      </c>
      <c r="E32" s="542"/>
      <c r="F32" s="538">
        <f>SUM(F33:F35)</f>
        <v>1645.28</v>
      </c>
      <c r="G32" s="306"/>
      <c r="H32" s="547"/>
    </row>
    <row r="33" spans="1:8" ht="12" customHeight="1" x14ac:dyDescent="0.2">
      <c r="A33" s="516">
        <v>821314</v>
      </c>
      <c r="B33" s="517" t="s">
        <v>830</v>
      </c>
      <c r="C33" s="525">
        <v>2</v>
      </c>
      <c r="D33" s="518">
        <v>1872</v>
      </c>
      <c r="E33" s="513">
        <v>2</v>
      </c>
      <c r="F33" s="541">
        <v>1410.24</v>
      </c>
      <c r="G33" s="511" t="s">
        <v>840</v>
      </c>
      <c r="H33" s="547" t="s">
        <v>884</v>
      </c>
    </row>
    <row r="34" spans="1:8" ht="12" customHeight="1" x14ac:dyDescent="0.2">
      <c r="A34" s="516">
        <v>821314</v>
      </c>
      <c r="B34" s="517" t="s">
        <v>831</v>
      </c>
      <c r="C34" s="525">
        <v>1</v>
      </c>
      <c r="D34" s="518">
        <v>433</v>
      </c>
      <c r="E34" s="513">
        <v>1</v>
      </c>
      <c r="F34" s="541">
        <v>235.04</v>
      </c>
      <c r="G34" s="511" t="s">
        <v>840</v>
      </c>
      <c r="H34" s="547" t="s">
        <v>884</v>
      </c>
    </row>
    <row r="35" spans="1:8" ht="12" customHeight="1" x14ac:dyDescent="0.2">
      <c r="A35" s="516">
        <v>821314</v>
      </c>
      <c r="B35" s="517" t="s">
        <v>832</v>
      </c>
      <c r="C35" s="525">
        <v>1</v>
      </c>
      <c r="D35" s="518">
        <v>1287</v>
      </c>
      <c r="E35" s="513"/>
      <c r="F35" s="538"/>
      <c r="G35" s="511" t="s">
        <v>840</v>
      </c>
      <c r="H35" s="547" t="s">
        <v>884</v>
      </c>
    </row>
    <row r="36" spans="1:8" ht="14.25" customHeight="1" x14ac:dyDescent="0.2">
      <c r="A36" s="519" t="s">
        <v>817</v>
      </c>
      <c r="B36" s="520" t="s">
        <v>818</v>
      </c>
      <c r="C36" s="526"/>
      <c r="D36" s="539">
        <f>SUM(D37:D38)</f>
        <v>4060</v>
      </c>
      <c r="E36" s="543"/>
      <c r="F36" s="538">
        <f>SUM(F37:F38)</f>
        <v>2209.37</v>
      </c>
      <c r="G36" s="314"/>
      <c r="H36" s="547"/>
    </row>
    <row r="37" spans="1:8" ht="24.75" customHeight="1" x14ac:dyDescent="0.2">
      <c r="A37" s="521" t="s">
        <v>817</v>
      </c>
      <c r="B37" s="522" t="s">
        <v>833</v>
      </c>
      <c r="C37" s="526">
        <v>1</v>
      </c>
      <c r="D37" s="540">
        <v>1018</v>
      </c>
      <c r="E37" s="543">
        <v>1</v>
      </c>
      <c r="F37" s="541">
        <v>1598.27</v>
      </c>
      <c r="G37" s="511" t="s">
        <v>840</v>
      </c>
      <c r="H37" s="547" t="s">
        <v>884</v>
      </c>
    </row>
    <row r="38" spans="1:8" ht="14.25" customHeight="1" x14ac:dyDescent="0.2">
      <c r="A38" s="521" t="s">
        <v>817</v>
      </c>
      <c r="B38" s="522" t="s">
        <v>834</v>
      </c>
      <c r="C38" s="526">
        <v>1</v>
      </c>
      <c r="D38" s="540">
        <v>3042</v>
      </c>
      <c r="E38" s="543">
        <v>1</v>
      </c>
      <c r="F38" s="541">
        <v>611.1</v>
      </c>
      <c r="G38" s="511" t="s">
        <v>840</v>
      </c>
      <c r="H38" s="547" t="s">
        <v>884</v>
      </c>
    </row>
    <row r="39" spans="1:8" ht="24.75" customHeight="1" x14ac:dyDescent="0.2">
      <c r="A39" s="519" t="s">
        <v>791</v>
      </c>
      <c r="B39" s="523" t="s">
        <v>513</v>
      </c>
      <c r="C39" s="526">
        <v>1</v>
      </c>
      <c r="D39" s="539">
        <v>40201</v>
      </c>
      <c r="E39" s="543"/>
      <c r="F39" s="538">
        <v>39800</v>
      </c>
      <c r="G39" s="512" t="s">
        <v>792</v>
      </c>
      <c r="H39" s="547" t="s">
        <v>884</v>
      </c>
    </row>
    <row r="40" spans="1:8" ht="19.5" customHeight="1" x14ac:dyDescent="0.2">
      <c r="A40" s="519" t="s">
        <v>790</v>
      </c>
      <c r="B40" s="520" t="s">
        <v>619</v>
      </c>
      <c r="C40" s="526"/>
      <c r="D40" s="539">
        <f>SUM(D41:D45)</f>
        <v>12408</v>
      </c>
      <c r="E40" s="539"/>
      <c r="F40" s="539">
        <f>SUM(F41:F45)</f>
        <v>8506.67</v>
      </c>
      <c r="G40" s="314"/>
      <c r="H40" s="547" t="s">
        <v>884</v>
      </c>
    </row>
    <row r="41" spans="1:8" ht="19.5" customHeight="1" x14ac:dyDescent="0.2">
      <c r="A41" s="521" t="s">
        <v>790</v>
      </c>
      <c r="B41" s="524" t="s">
        <v>835</v>
      </c>
      <c r="C41" s="526">
        <v>1</v>
      </c>
      <c r="D41" s="540">
        <v>3978</v>
      </c>
      <c r="E41" s="543">
        <v>1</v>
      </c>
      <c r="F41" s="541">
        <v>1805.11</v>
      </c>
      <c r="G41" s="511" t="s">
        <v>840</v>
      </c>
      <c r="H41" s="547" t="s">
        <v>884</v>
      </c>
    </row>
    <row r="42" spans="1:8" ht="15" customHeight="1" x14ac:dyDescent="0.2">
      <c r="A42" s="521" t="s">
        <v>790</v>
      </c>
      <c r="B42" s="524" t="s">
        <v>836</v>
      </c>
      <c r="C42" s="526">
        <v>1</v>
      </c>
      <c r="D42" s="540">
        <v>2574</v>
      </c>
      <c r="E42" s="543">
        <v>1</v>
      </c>
      <c r="F42" s="541">
        <v>488.88</v>
      </c>
      <c r="G42" s="511" t="s">
        <v>840</v>
      </c>
      <c r="H42" s="547" t="s">
        <v>884</v>
      </c>
    </row>
    <row r="43" spans="1:8" ht="15" customHeight="1" x14ac:dyDescent="0.2">
      <c r="A43" s="521" t="s">
        <v>790</v>
      </c>
      <c r="B43" s="524" t="s">
        <v>837</v>
      </c>
      <c r="C43" s="526">
        <v>1</v>
      </c>
      <c r="D43" s="540">
        <v>456</v>
      </c>
      <c r="E43" s="543">
        <v>1</v>
      </c>
      <c r="F43" s="541">
        <v>423.07</v>
      </c>
      <c r="G43" s="511" t="s">
        <v>840</v>
      </c>
      <c r="H43" s="547" t="s">
        <v>884</v>
      </c>
    </row>
    <row r="44" spans="1:8" ht="15" customHeight="1" x14ac:dyDescent="0.2">
      <c r="A44" s="521" t="s">
        <v>790</v>
      </c>
      <c r="B44" s="524" t="s">
        <v>837</v>
      </c>
      <c r="C44" s="526"/>
      <c r="D44" s="540"/>
      <c r="E44" s="543">
        <v>1</v>
      </c>
      <c r="F44" s="541">
        <v>629.91</v>
      </c>
      <c r="G44" s="511" t="s">
        <v>882</v>
      </c>
      <c r="H44" s="547" t="s">
        <v>884</v>
      </c>
    </row>
    <row r="45" spans="1:8" ht="24.75" customHeight="1" x14ac:dyDescent="0.2">
      <c r="A45" s="521" t="s">
        <v>790</v>
      </c>
      <c r="B45" s="522" t="s">
        <v>838</v>
      </c>
      <c r="C45" s="526">
        <v>2</v>
      </c>
      <c r="D45" s="540">
        <v>5400</v>
      </c>
      <c r="E45" s="543">
        <v>1</v>
      </c>
      <c r="F45" s="541">
        <v>5159.7</v>
      </c>
      <c r="G45" s="511" t="s">
        <v>841</v>
      </c>
      <c r="H45" s="547"/>
    </row>
    <row r="46" spans="1:8" ht="15" customHeight="1" x14ac:dyDescent="0.2">
      <c r="A46" s="519" t="s">
        <v>881</v>
      </c>
      <c r="B46" s="523" t="s">
        <v>839</v>
      </c>
      <c r="C46" s="526">
        <v>2</v>
      </c>
      <c r="D46" s="539">
        <v>1989</v>
      </c>
      <c r="E46" s="543">
        <v>1</v>
      </c>
      <c r="F46" s="538">
        <v>423.07</v>
      </c>
      <c r="G46" s="511" t="s">
        <v>840</v>
      </c>
      <c r="H46" s="547" t="s">
        <v>884</v>
      </c>
    </row>
    <row r="47" spans="1:8" ht="15" customHeight="1" x14ac:dyDescent="0.2">
      <c r="A47" s="521"/>
      <c r="B47" s="524"/>
      <c r="C47" s="526"/>
      <c r="D47" s="540"/>
      <c r="E47" s="543"/>
      <c r="F47" s="541"/>
      <c r="G47" s="312"/>
      <c r="H47" s="546"/>
    </row>
    <row r="48" spans="1:8" ht="26.25" customHeight="1" x14ac:dyDescent="0.2">
      <c r="A48" s="513"/>
      <c r="B48" s="523" t="s">
        <v>460</v>
      </c>
      <c r="C48" s="526">
        <f>SUM(C19:C47)</f>
        <v>40</v>
      </c>
      <c r="D48" s="539">
        <f>D18+D24+D32+D36+D39+D40+D46</f>
        <v>95201</v>
      </c>
      <c r="E48" s="539"/>
      <c r="F48" s="539">
        <f>F18+F24+F32+F36+F39+F40+F46</f>
        <v>79854.87000000001</v>
      </c>
      <c r="G48" s="314">
        <f>SUM(G36:G47)</f>
        <v>0</v>
      </c>
      <c r="H48" s="546"/>
    </row>
    <row r="49" spans="1:7" x14ac:dyDescent="0.2">
      <c r="A49" s="709"/>
      <c r="B49" s="709"/>
      <c r="C49" s="709"/>
      <c r="D49" s="709"/>
      <c r="E49" s="709"/>
      <c r="F49" s="709"/>
      <c r="G49" s="709"/>
    </row>
    <row r="50" spans="1:7" x14ac:dyDescent="0.2">
      <c r="F50" s="235" t="s">
        <v>100</v>
      </c>
    </row>
    <row r="51" spans="1:7" x14ac:dyDescent="0.2">
      <c r="F51" s="236" t="s">
        <v>438</v>
      </c>
    </row>
  </sheetData>
  <mergeCells count="8">
    <mergeCell ref="A49:G49"/>
    <mergeCell ref="A12:G12"/>
    <mergeCell ref="A13:G13"/>
    <mergeCell ref="A15:A16"/>
    <mergeCell ref="B15:B16"/>
    <mergeCell ref="C15:D15"/>
    <mergeCell ref="E15:F15"/>
    <mergeCell ref="G15:G16"/>
  </mergeCells>
  <pageMargins left="0.7" right="0.7" top="0.75" bottom="0.75" header="0.3" footer="0.3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30"/>
  <sheetViews>
    <sheetView view="pageBreakPreview" zoomScale="90" zoomScaleNormal="100" zoomScaleSheetLayoutView="90" workbookViewId="0">
      <selection activeCell="J20" sqref="J20"/>
    </sheetView>
  </sheetViews>
  <sheetFormatPr defaultRowHeight="12.75" x14ac:dyDescent="0.2"/>
  <cols>
    <col min="1" max="1" width="10.19921875" style="307" customWidth="1"/>
    <col min="2" max="2" width="25.69921875" style="307" customWidth="1"/>
    <col min="3" max="5" width="9.69921875" style="307" customWidth="1"/>
    <col min="6" max="6" width="11.69921875" style="307" customWidth="1"/>
    <col min="7" max="7" width="12.8984375" style="315" customWidth="1"/>
    <col min="8" max="16384" width="8.796875" style="307"/>
  </cols>
  <sheetData>
    <row r="1" spans="1:7" s="301" customFormat="1" ht="15" x14ac:dyDescent="0.25">
      <c r="A1" s="238" t="s">
        <v>53</v>
      </c>
      <c r="F1" s="239" t="s">
        <v>533</v>
      </c>
    </row>
    <row r="2" spans="1:7" s="301" customFormat="1" ht="30" customHeight="1" x14ac:dyDescent="0.25">
      <c r="A2" s="284" t="s">
        <v>15</v>
      </c>
      <c r="B2" s="477" t="s">
        <v>501</v>
      </c>
      <c r="F2" s="287" t="s">
        <v>29</v>
      </c>
      <c r="G2" s="301" t="s">
        <v>474</v>
      </c>
    </row>
    <row r="3" spans="1:7" s="301" customFormat="1" ht="15" customHeight="1" x14ac:dyDescent="0.2">
      <c r="A3" s="288"/>
      <c r="B3" s="477" t="s">
        <v>784</v>
      </c>
      <c r="F3" s="287"/>
    </row>
    <row r="4" spans="1:7" s="301" customFormat="1" ht="15" customHeight="1" x14ac:dyDescent="0.25">
      <c r="A4" s="289" t="s">
        <v>19</v>
      </c>
      <c r="B4" s="301" t="s">
        <v>475</v>
      </c>
      <c r="F4" s="287" t="s">
        <v>20</v>
      </c>
      <c r="G4" s="301" t="s">
        <v>538</v>
      </c>
    </row>
    <row r="5" spans="1:7" s="301" customFormat="1" ht="15" customHeight="1" x14ac:dyDescent="0.2">
      <c r="A5" s="290"/>
      <c r="F5" s="287"/>
    </row>
    <row r="6" spans="1:7" s="301" customFormat="1" ht="15" customHeight="1" x14ac:dyDescent="0.2">
      <c r="A6" s="287" t="s">
        <v>16</v>
      </c>
      <c r="B6" s="301" t="s">
        <v>502</v>
      </c>
      <c r="F6" s="287" t="s">
        <v>28</v>
      </c>
      <c r="G6" s="301" t="s">
        <v>783</v>
      </c>
    </row>
    <row r="7" spans="1:7" s="301" customFormat="1" ht="15" customHeight="1" x14ac:dyDescent="0.2">
      <c r="A7" s="291"/>
      <c r="F7" s="287"/>
    </row>
    <row r="8" spans="1:7" s="301" customFormat="1" ht="15" customHeight="1" x14ac:dyDescent="0.2">
      <c r="A8" s="287" t="s">
        <v>17</v>
      </c>
      <c r="B8" s="301" t="s">
        <v>476</v>
      </c>
      <c r="F8" s="293" t="s">
        <v>23</v>
      </c>
      <c r="G8" s="302" t="s">
        <v>433</v>
      </c>
    </row>
    <row r="9" spans="1:7" s="301" customFormat="1" ht="15" customHeight="1" x14ac:dyDescent="0.2">
      <c r="F9" s="293" t="s">
        <v>52</v>
      </c>
      <c r="G9" s="302" t="s">
        <v>21</v>
      </c>
    </row>
    <row r="10" spans="1:7" s="301" customFormat="1" ht="15" customHeight="1" x14ac:dyDescent="0.2">
      <c r="F10" s="293" t="s">
        <v>24</v>
      </c>
      <c r="G10" s="302" t="s">
        <v>21</v>
      </c>
    </row>
    <row r="11" spans="1:7" s="301" customFormat="1" ht="15" customHeight="1" x14ac:dyDescent="0.25">
      <c r="A11" s="303"/>
      <c r="B11" s="303"/>
      <c r="C11" s="304"/>
      <c r="D11" s="304"/>
      <c r="E11" s="304"/>
      <c r="F11" s="304"/>
      <c r="G11" s="304"/>
    </row>
    <row r="12" spans="1:7" s="301" customFormat="1" ht="15" customHeight="1" x14ac:dyDescent="0.25">
      <c r="A12" s="704" t="s">
        <v>453</v>
      </c>
      <c r="B12" s="704"/>
      <c r="C12" s="704"/>
      <c r="D12" s="704"/>
      <c r="E12" s="704"/>
      <c r="F12" s="704"/>
      <c r="G12" s="704"/>
    </row>
    <row r="13" spans="1:7" s="301" customFormat="1" ht="15" customHeight="1" x14ac:dyDescent="0.2">
      <c r="A13" s="705" t="s">
        <v>886</v>
      </c>
      <c r="B13" s="705"/>
      <c r="C13" s="705"/>
      <c r="D13" s="705"/>
      <c r="E13" s="705"/>
      <c r="F13" s="705"/>
      <c r="G13" s="705"/>
    </row>
    <row r="14" spans="1:7" s="301" customFormat="1" ht="15" customHeight="1" x14ac:dyDescent="0.2">
      <c r="A14" s="305"/>
      <c r="B14" s="305"/>
      <c r="C14" s="305"/>
      <c r="D14" s="305"/>
      <c r="E14" s="305"/>
      <c r="F14" s="305"/>
      <c r="G14" s="165" t="s">
        <v>56</v>
      </c>
    </row>
    <row r="15" spans="1:7" ht="25.5" customHeight="1" x14ac:dyDescent="0.2">
      <c r="A15" s="706" t="s">
        <v>441</v>
      </c>
      <c r="B15" s="706" t="s">
        <v>454</v>
      </c>
      <c r="C15" s="706" t="s">
        <v>455</v>
      </c>
      <c r="D15" s="707"/>
      <c r="E15" s="706" t="s">
        <v>456</v>
      </c>
      <c r="F15" s="707"/>
      <c r="G15" s="708" t="s">
        <v>457</v>
      </c>
    </row>
    <row r="16" spans="1:7" x14ac:dyDescent="0.2">
      <c r="A16" s="707"/>
      <c r="B16" s="707"/>
      <c r="C16" s="308" t="s">
        <v>458</v>
      </c>
      <c r="D16" s="308" t="s">
        <v>459</v>
      </c>
      <c r="E16" s="308" t="s">
        <v>458</v>
      </c>
      <c r="F16" s="308" t="s">
        <v>459</v>
      </c>
      <c r="G16" s="707"/>
    </row>
    <row r="17" spans="1:7" ht="12" customHeight="1" x14ac:dyDescent="0.2">
      <c r="A17" s="309">
        <v>1</v>
      </c>
      <c r="B17" s="309">
        <v>2</v>
      </c>
      <c r="C17" s="309">
        <v>3</v>
      </c>
      <c r="D17" s="309">
        <v>4</v>
      </c>
      <c r="E17" s="309">
        <v>5</v>
      </c>
      <c r="F17" s="309">
        <v>6</v>
      </c>
      <c r="G17" s="306">
        <v>7</v>
      </c>
    </row>
    <row r="18" spans="1:7" ht="15" customHeight="1" x14ac:dyDescent="0.2">
      <c r="A18" s="310"/>
      <c r="B18" s="311"/>
      <c r="C18" s="312"/>
      <c r="D18" s="312"/>
      <c r="E18" s="312"/>
      <c r="F18" s="312"/>
      <c r="G18" s="312"/>
    </row>
    <row r="19" spans="1:7" ht="15" customHeight="1" x14ac:dyDescent="0.2">
      <c r="A19" s="310"/>
      <c r="B19" s="311"/>
      <c r="C19" s="312"/>
      <c r="D19" s="312"/>
      <c r="E19" s="312"/>
      <c r="F19" s="312"/>
      <c r="G19" s="312"/>
    </row>
    <row r="20" spans="1:7" ht="15" customHeight="1" x14ac:dyDescent="0.2">
      <c r="A20" s="310"/>
      <c r="B20" s="311"/>
      <c r="C20" s="312"/>
      <c r="D20" s="312"/>
      <c r="E20" s="312"/>
      <c r="F20" s="312"/>
      <c r="G20" s="312"/>
    </row>
    <row r="21" spans="1:7" ht="15" customHeight="1" x14ac:dyDescent="0.2">
      <c r="A21" s="310"/>
      <c r="B21" s="311"/>
      <c r="C21" s="312"/>
      <c r="D21" s="312"/>
      <c r="E21" s="312"/>
      <c r="F21" s="312"/>
      <c r="G21" s="312"/>
    </row>
    <row r="22" spans="1:7" ht="15" customHeight="1" x14ac:dyDescent="0.2">
      <c r="A22" s="310"/>
      <c r="B22" s="311"/>
      <c r="C22" s="312"/>
      <c r="D22" s="312"/>
      <c r="E22" s="312"/>
      <c r="F22" s="312"/>
      <c r="G22" s="312"/>
    </row>
    <row r="23" spans="1:7" ht="15" customHeight="1" x14ac:dyDescent="0.2">
      <c r="A23" s="310"/>
      <c r="B23" s="311"/>
      <c r="C23" s="312"/>
      <c r="D23" s="312"/>
      <c r="E23" s="312"/>
      <c r="F23" s="312"/>
      <c r="G23" s="312"/>
    </row>
    <row r="24" spans="1:7" ht="15" customHeight="1" x14ac:dyDescent="0.2">
      <c r="A24" s="310"/>
      <c r="B24" s="311"/>
      <c r="C24" s="312"/>
      <c r="D24" s="312"/>
      <c r="E24" s="312"/>
      <c r="F24" s="312"/>
      <c r="G24" s="312"/>
    </row>
    <row r="25" spans="1:7" ht="15" customHeight="1" x14ac:dyDescent="0.2">
      <c r="A25" s="310"/>
      <c r="B25" s="311"/>
      <c r="C25" s="312"/>
      <c r="D25" s="312"/>
      <c r="E25" s="312"/>
      <c r="F25" s="312"/>
      <c r="G25" s="312"/>
    </row>
    <row r="26" spans="1:7" ht="15" customHeight="1" x14ac:dyDescent="0.2">
      <c r="A26" s="310"/>
      <c r="B26" s="311"/>
      <c r="C26" s="312"/>
      <c r="D26" s="312"/>
      <c r="E26" s="312"/>
      <c r="F26" s="312"/>
      <c r="G26" s="312"/>
    </row>
    <row r="27" spans="1:7" ht="26.25" customHeight="1" x14ac:dyDescent="0.2">
      <c r="A27" s="309"/>
      <c r="B27" s="313" t="s">
        <v>460</v>
      </c>
      <c r="C27" s="314">
        <f>SUM(C18:C26)</f>
        <v>0</v>
      </c>
      <c r="D27" s="314">
        <f>SUM(D18:D26)</f>
        <v>0</v>
      </c>
      <c r="E27" s="314">
        <f>SUM(E18:E26)</f>
        <v>0</v>
      </c>
      <c r="F27" s="314">
        <f>SUM(F18:F26)</f>
        <v>0</v>
      </c>
      <c r="G27" s="314">
        <f>SUM(G18:G26)</f>
        <v>0</v>
      </c>
    </row>
    <row r="28" spans="1:7" x14ac:dyDescent="0.2">
      <c r="A28" s="709"/>
      <c r="B28" s="709"/>
      <c r="C28" s="709"/>
      <c r="D28" s="709"/>
      <c r="E28" s="709"/>
      <c r="F28" s="709"/>
      <c r="G28" s="709"/>
    </row>
    <row r="29" spans="1:7" x14ac:dyDescent="0.2">
      <c r="F29" s="235" t="s">
        <v>100</v>
      </c>
    </row>
    <row r="30" spans="1:7" x14ac:dyDescent="0.2">
      <c r="F30" s="236" t="s">
        <v>438</v>
      </c>
    </row>
  </sheetData>
  <mergeCells count="8">
    <mergeCell ref="A28:G28"/>
    <mergeCell ref="A12:G12"/>
    <mergeCell ref="A13:G13"/>
    <mergeCell ref="A15:A16"/>
    <mergeCell ref="B15:B16"/>
    <mergeCell ref="C15:D15"/>
    <mergeCell ref="E15:F15"/>
    <mergeCell ref="G15:G16"/>
  </mergeCells>
  <pageMargins left="0.7" right="0.7" top="0.75" bottom="0.75" header="0.3" footer="0.3"/>
  <pageSetup paperSize="9" scale="9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30"/>
  <sheetViews>
    <sheetView view="pageBreakPreview" zoomScale="90" zoomScaleNormal="100" zoomScaleSheetLayoutView="90" workbookViewId="0">
      <selection activeCell="A17" sqref="A17:D18"/>
    </sheetView>
  </sheetViews>
  <sheetFormatPr defaultRowHeight="12.75" x14ac:dyDescent="0.2"/>
  <cols>
    <col min="1" max="1" width="10.19921875" style="307" customWidth="1"/>
    <col min="2" max="2" width="25.69921875" style="307" customWidth="1"/>
    <col min="3" max="5" width="9.69921875" style="307" customWidth="1"/>
    <col min="6" max="6" width="11.69921875" style="307" customWidth="1"/>
    <col min="7" max="7" width="12.8984375" style="315" customWidth="1"/>
    <col min="8" max="16384" width="8.796875" style="307"/>
  </cols>
  <sheetData>
    <row r="1" spans="1:7" s="301" customFormat="1" ht="15" x14ac:dyDescent="0.25">
      <c r="A1" s="238" t="s">
        <v>53</v>
      </c>
      <c r="F1" s="239" t="s">
        <v>537</v>
      </c>
    </row>
    <row r="2" spans="1:7" s="301" customFormat="1" ht="30" customHeight="1" x14ac:dyDescent="0.25">
      <c r="A2" s="284" t="s">
        <v>15</v>
      </c>
      <c r="B2" s="477" t="s">
        <v>501</v>
      </c>
      <c r="F2" s="287" t="s">
        <v>29</v>
      </c>
      <c r="G2" s="301" t="s">
        <v>474</v>
      </c>
    </row>
    <row r="3" spans="1:7" s="301" customFormat="1" ht="15" customHeight="1" x14ac:dyDescent="0.2">
      <c r="A3" s="288"/>
      <c r="B3" s="477" t="s">
        <v>786</v>
      </c>
      <c r="F3" s="287"/>
    </row>
    <row r="4" spans="1:7" s="301" customFormat="1" ht="15" customHeight="1" x14ac:dyDescent="0.25">
      <c r="A4" s="289" t="s">
        <v>19</v>
      </c>
      <c r="B4" s="301" t="s">
        <v>475</v>
      </c>
      <c r="F4" s="287" t="s">
        <v>20</v>
      </c>
      <c r="G4" s="301" t="s">
        <v>538</v>
      </c>
    </row>
    <row r="5" spans="1:7" s="301" customFormat="1" ht="15" customHeight="1" x14ac:dyDescent="0.2">
      <c r="A5" s="290"/>
      <c r="F5" s="287"/>
    </row>
    <row r="6" spans="1:7" s="301" customFormat="1" ht="15" customHeight="1" x14ac:dyDescent="0.2">
      <c r="A6" s="287" t="s">
        <v>16</v>
      </c>
      <c r="B6" s="301" t="s">
        <v>502</v>
      </c>
      <c r="F6" s="287" t="s">
        <v>28</v>
      </c>
      <c r="G6" s="301" t="s">
        <v>785</v>
      </c>
    </row>
    <row r="7" spans="1:7" s="301" customFormat="1" ht="15" customHeight="1" x14ac:dyDescent="0.2">
      <c r="A7" s="291"/>
      <c r="F7" s="287"/>
    </row>
    <row r="8" spans="1:7" s="301" customFormat="1" ht="15" customHeight="1" x14ac:dyDescent="0.2">
      <c r="A8" s="287" t="s">
        <v>17</v>
      </c>
      <c r="B8" s="301" t="s">
        <v>476</v>
      </c>
      <c r="F8" s="293" t="s">
        <v>23</v>
      </c>
      <c r="G8" s="302" t="s">
        <v>433</v>
      </c>
    </row>
    <row r="9" spans="1:7" s="301" customFormat="1" ht="15" customHeight="1" x14ac:dyDescent="0.2">
      <c r="F9" s="293" t="s">
        <v>52</v>
      </c>
      <c r="G9" s="302" t="s">
        <v>21</v>
      </c>
    </row>
    <row r="10" spans="1:7" s="301" customFormat="1" ht="15" customHeight="1" x14ac:dyDescent="0.2">
      <c r="F10" s="293" t="s">
        <v>24</v>
      </c>
      <c r="G10" s="302" t="s">
        <v>21</v>
      </c>
    </row>
    <row r="11" spans="1:7" s="301" customFormat="1" ht="15" customHeight="1" x14ac:dyDescent="0.25">
      <c r="A11" s="303"/>
      <c r="B11" s="303"/>
      <c r="C11" s="304"/>
      <c r="D11" s="304"/>
      <c r="E11" s="304"/>
      <c r="F11" s="304"/>
      <c r="G11" s="304"/>
    </row>
    <row r="12" spans="1:7" s="301" customFormat="1" ht="15" customHeight="1" x14ac:dyDescent="0.25">
      <c r="A12" s="704" t="s">
        <v>453</v>
      </c>
      <c r="B12" s="704"/>
      <c r="C12" s="704"/>
      <c r="D12" s="704"/>
      <c r="E12" s="704"/>
      <c r="F12" s="704"/>
      <c r="G12" s="704"/>
    </row>
    <row r="13" spans="1:7" s="301" customFormat="1" ht="15" customHeight="1" x14ac:dyDescent="0.2">
      <c r="A13" s="705" t="s">
        <v>816</v>
      </c>
      <c r="B13" s="705"/>
      <c r="C13" s="705"/>
      <c r="D13" s="705"/>
      <c r="E13" s="705"/>
      <c r="F13" s="705"/>
      <c r="G13" s="705"/>
    </row>
    <row r="14" spans="1:7" s="301" customFormat="1" ht="15" customHeight="1" x14ac:dyDescent="0.2">
      <c r="A14" s="305"/>
      <c r="B14" s="305"/>
      <c r="C14" s="305"/>
      <c r="D14" s="305"/>
      <c r="E14" s="305"/>
      <c r="F14" s="305"/>
      <c r="G14" s="165" t="s">
        <v>56</v>
      </c>
    </row>
    <row r="15" spans="1:7" ht="25.5" customHeight="1" x14ac:dyDescent="0.2">
      <c r="A15" s="706" t="s">
        <v>441</v>
      </c>
      <c r="B15" s="706" t="s">
        <v>454</v>
      </c>
      <c r="C15" s="706" t="s">
        <v>455</v>
      </c>
      <c r="D15" s="707"/>
      <c r="E15" s="706" t="s">
        <v>456</v>
      </c>
      <c r="F15" s="707"/>
      <c r="G15" s="708" t="s">
        <v>457</v>
      </c>
    </row>
    <row r="16" spans="1:7" ht="12.75" customHeight="1" x14ac:dyDescent="0.2">
      <c r="A16" s="707"/>
      <c r="B16" s="707"/>
      <c r="C16" s="308" t="s">
        <v>458</v>
      </c>
      <c r="D16" s="308" t="s">
        <v>459</v>
      </c>
      <c r="E16" s="308" t="s">
        <v>458</v>
      </c>
      <c r="F16" s="308" t="s">
        <v>459</v>
      </c>
      <c r="G16" s="707"/>
    </row>
    <row r="17" spans="1:7" ht="12" customHeight="1" x14ac:dyDescent="0.2">
      <c r="A17" s="309"/>
      <c r="B17" s="309"/>
      <c r="C17" s="309"/>
      <c r="D17" s="309"/>
      <c r="E17" s="309">
        <v>5</v>
      </c>
      <c r="F17" s="309">
        <v>6</v>
      </c>
      <c r="G17" s="306">
        <v>7</v>
      </c>
    </row>
    <row r="18" spans="1:7" ht="15" customHeight="1" x14ac:dyDescent="0.2">
      <c r="A18" s="310"/>
      <c r="B18" s="311"/>
      <c r="C18" s="312"/>
      <c r="D18" s="312"/>
      <c r="E18" s="312"/>
      <c r="F18" s="312"/>
      <c r="G18" s="312"/>
    </row>
    <row r="19" spans="1:7" ht="15" customHeight="1" x14ac:dyDescent="0.2">
      <c r="A19" s="310"/>
      <c r="B19" s="311"/>
      <c r="C19" s="312"/>
      <c r="D19" s="312"/>
      <c r="E19" s="312"/>
      <c r="F19" s="312"/>
      <c r="G19" s="312"/>
    </row>
    <row r="20" spans="1:7" ht="15" customHeight="1" x14ac:dyDescent="0.2">
      <c r="A20" s="310"/>
      <c r="B20" s="311"/>
      <c r="C20" s="312"/>
      <c r="D20" s="312"/>
      <c r="E20" s="312"/>
      <c r="F20" s="312"/>
      <c r="G20" s="312"/>
    </row>
    <row r="21" spans="1:7" ht="15" customHeight="1" x14ac:dyDescent="0.2">
      <c r="A21" s="310"/>
      <c r="B21" s="311"/>
      <c r="C21" s="312"/>
      <c r="D21" s="312"/>
      <c r="E21" s="312"/>
      <c r="F21" s="312"/>
      <c r="G21" s="312"/>
    </row>
    <row r="22" spans="1:7" ht="15" customHeight="1" x14ac:dyDescent="0.2">
      <c r="A22" s="310"/>
      <c r="B22" s="311"/>
      <c r="C22" s="312"/>
      <c r="D22" s="312"/>
      <c r="E22" s="312"/>
      <c r="F22" s="312"/>
      <c r="G22" s="312"/>
    </row>
    <row r="23" spans="1:7" ht="15" customHeight="1" x14ac:dyDescent="0.2">
      <c r="A23" s="310"/>
      <c r="B23" s="311"/>
      <c r="C23" s="312"/>
      <c r="D23" s="312"/>
      <c r="E23" s="312"/>
      <c r="F23" s="312"/>
      <c r="G23" s="312"/>
    </row>
    <row r="24" spans="1:7" ht="15" customHeight="1" x14ac:dyDescent="0.2">
      <c r="A24" s="310"/>
      <c r="B24" s="311"/>
      <c r="C24" s="312"/>
      <c r="D24" s="312"/>
      <c r="E24" s="312"/>
      <c r="F24" s="312"/>
      <c r="G24" s="312"/>
    </row>
    <row r="25" spans="1:7" ht="15" customHeight="1" x14ac:dyDescent="0.2">
      <c r="A25" s="310"/>
      <c r="B25" s="311"/>
      <c r="C25" s="312"/>
      <c r="D25" s="312"/>
      <c r="E25" s="312"/>
      <c r="F25" s="312"/>
      <c r="G25" s="312"/>
    </row>
    <row r="26" spans="1:7" ht="15" customHeight="1" x14ac:dyDescent="0.2">
      <c r="A26" s="310"/>
      <c r="B26" s="311"/>
      <c r="C26" s="312"/>
      <c r="D26" s="312"/>
      <c r="E26" s="312"/>
      <c r="F26" s="312"/>
      <c r="G26" s="312"/>
    </row>
    <row r="27" spans="1:7" ht="26.25" customHeight="1" x14ac:dyDescent="0.2">
      <c r="A27" s="309"/>
      <c r="B27" s="313" t="s">
        <v>460</v>
      </c>
      <c r="C27" s="314">
        <f>SUM(C18:C26)</f>
        <v>0</v>
      </c>
      <c r="D27" s="314">
        <f>SUM(D18:D26)</f>
        <v>0</v>
      </c>
      <c r="E27" s="314">
        <f>SUM(E18:E26)</f>
        <v>0</v>
      </c>
      <c r="F27" s="314">
        <f>SUM(F18:F26)</f>
        <v>0</v>
      </c>
      <c r="G27" s="314">
        <f>SUM(G18:G26)</f>
        <v>0</v>
      </c>
    </row>
    <row r="28" spans="1:7" x14ac:dyDescent="0.2">
      <c r="A28" s="709"/>
      <c r="B28" s="709"/>
      <c r="C28" s="709"/>
      <c r="D28" s="709"/>
      <c r="E28" s="709"/>
      <c r="F28" s="709"/>
      <c r="G28" s="709"/>
    </row>
    <row r="29" spans="1:7" x14ac:dyDescent="0.2">
      <c r="F29" s="235" t="s">
        <v>100</v>
      </c>
    </row>
    <row r="30" spans="1:7" x14ac:dyDescent="0.2">
      <c r="F30" s="236" t="s">
        <v>438</v>
      </c>
    </row>
  </sheetData>
  <mergeCells count="8">
    <mergeCell ref="A28:G28"/>
    <mergeCell ref="A12:G12"/>
    <mergeCell ref="A13:G13"/>
    <mergeCell ref="A15:A16"/>
    <mergeCell ref="B15:B16"/>
    <mergeCell ref="C15:D15"/>
    <mergeCell ref="E15:F15"/>
    <mergeCell ref="G15:G16"/>
  </mergeCells>
  <pageMargins left="0.7" right="0.7" top="0.75" bottom="0.75" header="0.3" footer="0.3"/>
  <pageSetup paperSize="9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30"/>
  <sheetViews>
    <sheetView view="pageBreakPreview" zoomScale="90" zoomScaleNormal="100" zoomScaleSheetLayoutView="90" workbookViewId="0">
      <selection activeCell="G7" sqref="G7"/>
    </sheetView>
  </sheetViews>
  <sheetFormatPr defaultRowHeight="12.75" x14ac:dyDescent="0.2"/>
  <cols>
    <col min="1" max="1" width="10.19921875" style="307" customWidth="1"/>
    <col min="2" max="2" width="25.69921875" style="307" customWidth="1"/>
    <col min="3" max="5" width="9.69921875" style="307" customWidth="1"/>
    <col min="6" max="6" width="11.69921875" style="307" customWidth="1"/>
    <col min="7" max="7" width="12.8984375" style="315" customWidth="1"/>
    <col min="8" max="16384" width="8.796875" style="307"/>
  </cols>
  <sheetData>
    <row r="1" spans="1:7" s="301" customFormat="1" ht="15" x14ac:dyDescent="0.25">
      <c r="A1" s="238" t="s">
        <v>53</v>
      </c>
      <c r="F1" s="239" t="s">
        <v>537</v>
      </c>
    </row>
    <row r="2" spans="1:7" s="301" customFormat="1" ht="30" customHeight="1" x14ac:dyDescent="0.25">
      <c r="A2" s="284" t="s">
        <v>15</v>
      </c>
      <c r="B2" s="477" t="s">
        <v>501</v>
      </c>
      <c r="F2" s="287" t="s">
        <v>29</v>
      </c>
      <c r="G2" s="301" t="s">
        <v>474</v>
      </c>
    </row>
    <row r="3" spans="1:7" s="301" customFormat="1" ht="24" customHeight="1" x14ac:dyDescent="0.2">
      <c r="A3" s="502" t="s">
        <v>796</v>
      </c>
      <c r="B3" s="497" t="s">
        <v>944</v>
      </c>
      <c r="F3" s="287"/>
    </row>
    <row r="4" spans="1:7" s="301" customFormat="1" ht="15" customHeight="1" x14ac:dyDescent="0.25">
      <c r="A4" s="289" t="s">
        <v>19</v>
      </c>
      <c r="B4" s="301" t="s">
        <v>475</v>
      </c>
      <c r="F4" s="287" t="s">
        <v>20</v>
      </c>
      <c r="G4" s="301" t="s">
        <v>538</v>
      </c>
    </row>
    <row r="5" spans="1:7" s="301" customFormat="1" ht="15" customHeight="1" x14ac:dyDescent="0.2">
      <c r="A5" s="290"/>
      <c r="F5" s="287"/>
    </row>
    <row r="6" spans="1:7" s="301" customFormat="1" ht="15" customHeight="1" x14ac:dyDescent="0.2">
      <c r="A6" s="287" t="s">
        <v>16</v>
      </c>
      <c r="B6" s="301" t="s">
        <v>502</v>
      </c>
      <c r="F6" s="287" t="s">
        <v>28</v>
      </c>
      <c r="G6" s="301" t="s">
        <v>887</v>
      </c>
    </row>
    <row r="7" spans="1:7" s="301" customFormat="1" ht="15" customHeight="1" x14ac:dyDescent="0.2">
      <c r="A7" s="291"/>
      <c r="F7" s="287"/>
    </row>
    <row r="8" spans="1:7" s="301" customFormat="1" ht="15" customHeight="1" x14ac:dyDescent="0.2">
      <c r="A8" s="287" t="s">
        <v>17</v>
      </c>
      <c r="B8" s="301" t="s">
        <v>476</v>
      </c>
      <c r="F8" s="293" t="s">
        <v>23</v>
      </c>
      <c r="G8" s="302" t="s">
        <v>433</v>
      </c>
    </row>
    <row r="9" spans="1:7" s="301" customFormat="1" ht="15" customHeight="1" x14ac:dyDescent="0.2">
      <c r="F9" s="293" t="s">
        <v>52</v>
      </c>
      <c r="G9" s="302" t="s">
        <v>21</v>
      </c>
    </row>
    <row r="10" spans="1:7" s="301" customFormat="1" ht="15" customHeight="1" x14ac:dyDescent="0.2">
      <c r="F10" s="293" t="s">
        <v>24</v>
      </c>
      <c r="G10" s="302" t="s">
        <v>21</v>
      </c>
    </row>
    <row r="11" spans="1:7" s="301" customFormat="1" ht="15" customHeight="1" x14ac:dyDescent="0.25">
      <c r="A11" s="303"/>
      <c r="B11" s="303"/>
      <c r="C11" s="304"/>
      <c r="D11" s="304"/>
      <c r="E11" s="304"/>
      <c r="F11" s="304"/>
      <c r="G11" s="304"/>
    </row>
    <row r="12" spans="1:7" s="301" customFormat="1" ht="15" customHeight="1" x14ac:dyDescent="0.25">
      <c r="A12" s="704" t="s">
        <v>453</v>
      </c>
      <c r="B12" s="704"/>
      <c r="C12" s="704"/>
      <c r="D12" s="704"/>
      <c r="E12" s="704"/>
      <c r="F12" s="704"/>
      <c r="G12" s="704"/>
    </row>
    <row r="13" spans="1:7" s="301" customFormat="1" ht="15" customHeight="1" x14ac:dyDescent="0.2">
      <c r="A13" s="705" t="s">
        <v>899</v>
      </c>
      <c r="B13" s="705"/>
      <c r="C13" s="705"/>
      <c r="D13" s="705"/>
      <c r="E13" s="705"/>
      <c r="F13" s="705"/>
      <c r="G13" s="705"/>
    </row>
    <row r="14" spans="1:7" s="301" customFormat="1" ht="15" customHeight="1" x14ac:dyDescent="0.2">
      <c r="A14" s="305"/>
      <c r="B14" s="305"/>
      <c r="C14" s="305"/>
      <c r="D14" s="305"/>
      <c r="E14" s="305"/>
      <c r="F14" s="305"/>
      <c r="G14" s="165" t="s">
        <v>56</v>
      </c>
    </row>
    <row r="15" spans="1:7" ht="25.5" customHeight="1" x14ac:dyDescent="0.2">
      <c r="A15" s="706" t="s">
        <v>441</v>
      </c>
      <c r="B15" s="706" t="s">
        <v>454</v>
      </c>
      <c r="C15" s="706" t="s">
        <v>455</v>
      </c>
      <c r="D15" s="707"/>
      <c r="E15" s="706" t="s">
        <v>456</v>
      </c>
      <c r="F15" s="707"/>
      <c r="G15" s="708" t="s">
        <v>457</v>
      </c>
    </row>
    <row r="16" spans="1:7" x14ac:dyDescent="0.2">
      <c r="A16" s="707"/>
      <c r="B16" s="707"/>
      <c r="C16" s="308" t="s">
        <v>458</v>
      </c>
      <c r="D16" s="308" t="s">
        <v>459</v>
      </c>
      <c r="E16" s="308" t="s">
        <v>458</v>
      </c>
      <c r="F16" s="308" t="s">
        <v>459</v>
      </c>
      <c r="G16" s="707"/>
    </row>
    <row r="17" spans="1:7" ht="12" customHeight="1" x14ac:dyDescent="0.2">
      <c r="A17" s="309">
        <v>1</v>
      </c>
      <c r="B17" s="309">
        <v>2</v>
      </c>
      <c r="C17" s="309">
        <v>3</v>
      </c>
      <c r="D17" s="309">
        <v>4</v>
      </c>
      <c r="E17" s="309">
        <v>5</v>
      </c>
      <c r="F17" s="309">
        <v>6</v>
      </c>
      <c r="G17" s="306">
        <v>7</v>
      </c>
    </row>
    <row r="18" spans="1:7" ht="15" customHeight="1" x14ac:dyDescent="0.2">
      <c r="A18" s="310" t="s">
        <v>534</v>
      </c>
      <c r="B18" s="311" t="s">
        <v>945</v>
      </c>
      <c r="C18" s="312">
        <v>2</v>
      </c>
      <c r="D18" s="312">
        <v>2000</v>
      </c>
      <c r="E18" s="312"/>
      <c r="F18" s="312"/>
      <c r="G18" s="312"/>
    </row>
    <row r="19" spans="1:7" ht="15" customHeight="1" x14ac:dyDescent="0.2">
      <c r="A19" s="310"/>
      <c r="B19" s="311"/>
      <c r="C19" s="312"/>
      <c r="D19" s="312"/>
      <c r="E19" s="312"/>
      <c r="F19" s="312"/>
      <c r="G19" s="312"/>
    </row>
    <row r="20" spans="1:7" ht="15" customHeight="1" x14ac:dyDescent="0.2">
      <c r="A20" s="310"/>
      <c r="B20" s="311"/>
      <c r="C20" s="312"/>
      <c r="D20" s="312"/>
      <c r="E20" s="312"/>
      <c r="F20" s="312"/>
      <c r="G20" s="312"/>
    </row>
    <row r="21" spans="1:7" ht="15" customHeight="1" x14ac:dyDescent="0.2">
      <c r="A21" s="310"/>
      <c r="B21" s="311"/>
      <c r="C21" s="312"/>
      <c r="D21" s="312"/>
      <c r="E21" s="312"/>
      <c r="F21" s="312"/>
      <c r="G21" s="312"/>
    </row>
    <row r="22" spans="1:7" ht="15" customHeight="1" x14ac:dyDescent="0.2">
      <c r="A22" s="310"/>
      <c r="B22" s="311"/>
      <c r="C22" s="312"/>
      <c r="D22" s="312"/>
      <c r="E22" s="312"/>
      <c r="F22" s="312"/>
      <c r="G22" s="312"/>
    </row>
    <row r="23" spans="1:7" ht="15" customHeight="1" x14ac:dyDescent="0.2">
      <c r="A23" s="310"/>
      <c r="B23" s="311"/>
      <c r="C23" s="312"/>
      <c r="D23" s="312"/>
      <c r="E23" s="312"/>
      <c r="F23" s="312"/>
      <c r="G23" s="312"/>
    </row>
    <row r="24" spans="1:7" ht="15" customHeight="1" x14ac:dyDescent="0.2">
      <c r="A24" s="310"/>
      <c r="B24" s="311"/>
      <c r="C24" s="312"/>
      <c r="D24" s="312"/>
      <c r="E24" s="312"/>
      <c r="F24" s="312"/>
      <c r="G24" s="312"/>
    </row>
    <row r="25" spans="1:7" ht="15" customHeight="1" x14ac:dyDescent="0.2">
      <c r="A25" s="310"/>
      <c r="B25" s="311"/>
      <c r="C25" s="312"/>
      <c r="D25" s="312"/>
      <c r="E25" s="312"/>
      <c r="F25" s="312"/>
      <c r="G25" s="312"/>
    </row>
    <row r="26" spans="1:7" ht="15" customHeight="1" x14ac:dyDescent="0.2">
      <c r="A26" s="310"/>
      <c r="B26" s="311"/>
      <c r="C26" s="312"/>
      <c r="D26" s="312"/>
      <c r="E26" s="312"/>
      <c r="F26" s="312"/>
      <c r="G26" s="312"/>
    </row>
    <row r="27" spans="1:7" ht="26.25" customHeight="1" x14ac:dyDescent="0.2">
      <c r="A27" s="309"/>
      <c r="B27" s="313" t="s">
        <v>460</v>
      </c>
      <c r="C27" s="314">
        <f>SUM(C18:C26)</f>
        <v>2</v>
      </c>
      <c r="D27" s="314">
        <f>SUM(D18:D26)</f>
        <v>2000</v>
      </c>
      <c r="E27" s="314">
        <f>SUM(E18:E26)</f>
        <v>0</v>
      </c>
      <c r="F27" s="314">
        <f>SUM(F18:F26)</f>
        <v>0</v>
      </c>
      <c r="G27" s="314">
        <f>SUM(G18:G26)</f>
        <v>0</v>
      </c>
    </row>
    <row r="28" spans="1:7" x14ac:dyDescent="0.2">
      <c r="A28" s="709"/>
      <c r="B28" s="709"/>
      <c r="C28" s="709"/>
      <c r="D28" s="709"/>
      <c r="E28" s="709"/>
      <c r="F28" s="709"/>
      <c r="G28" s="709"/>
    </row>
    <row r="29" spans="1:7" x14ac:dyDescent="0.2">
      <c r="F29" s="235" t="s">
        <v>100</v>
      </c>
    </row>
    <row r="30" spans="1:7" x14ac:dyDescent="0.2">
      <c r="F30" s="236" t="s">
        <v>438</v>
      </c>
    </row>
  </sheetData>
  <mergeCells count="8">
    <mergeCell ref="A28:G28"/>
    <mergeCell ref="A12:G12"/>
    <mergeCell ref="A13:G13"/>
    <mergeCell ref="A15:A16"/>
    <mergeCell ref="B15:B16"/>
    <mergeCell ref="C15:D15"/>
    <mergeCell ref="E15:F15"/>
    <mergeCell ref="G15:G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view="pageBreakPreview" zoomScale="90" zoomScaleNormal="100" zoomScaleSheetLayoutView="90" workbookViewId="0">
      <selection activeCell="J32" sqref="J32"/>
    </sheetView>
  </sheetViews>
  <sheetFormatPr defaultRowHeight="12.75" x14ac:dyDescent="0.2"/>
  <cols>
    <col min="1" max="1" width="10.19921875" style="307" customWidth="1"/>
    <col min="2" max="2" width="25.69921875" style="307" customWidth="1"/>
    <col min="3" max="5" width="9.69921875" style="307" customWidth="1"/>
    <col min="6" max="6" width="11.69921875" style="307" customWidth="1"/>
    <col min="7" max="7" width="12.8984375" style="315" customWidth="1"/>
    <col min="8" max="8" width="11.8984375" style="307" customWidth="1"/>
    <col min="9" max="16384" width="8.796875" style="307"/>
  </cols>
  <sheetData>
    <row r="1" spans="1:7" s="301" customFormat="1" ht="15" x14ac:dyDescent="0.25">
      <c r="A1" s="238" t="s">
        <v>53</v>
      </c>
      <c r="F1" s="239" t="s">
        <v>537</v>
      </c>
    </row>
    <row r="2" spans="1:7" s="301" customFormat="1" ht="30" customHeight="1" x14ac:dyDescent="0.25">
      <c r="A2" s="558" t="s">
        <v>15</v>
      </c>
      <c r="B2" s="477" t="s">
        <v>501</v>
      </c>
      <c r="F2" s="287" t="s">
        <v>29</v>
      </c>
      <c r="G2" s="301" t="s">
        <v>474</v>
      </c>
    </row>
    <row r="3" spans="1:7" s="301" customFormat="1" ht="33.75" customHeight="1" x14ac:dyDescent="0.2">
      <c r="A3" s="502" t="s">
        <v>796</v>
      </c>
      <c r="B3" s="500" t="s">
        <v>797</v>
      </c>
      <c r="F3" s="287"/>
    </row>
    <row r="4" spans="1:7" s="301" customFormat="1" ht="15" customHeight="1" x14ac:dyDescent="0.25">
      <c r="A4" s="289" t="s">
        <v>19</v>
      </c>
      <c r="B4" s="301" t="s">
        <v>475</v>
      </c>
      <c r="F4" s="287" t="s">
        <v>20</v>
      </c>
      <c r="G4" s="301" t="s">
        <v>124</v>
      </c>
    </row>
    <row r="5" spans="1:7" s="301" customFormat="1" ht="15" customHeight="1" x14ac:dyDescent="0.2">
      <c r="A5" s="290"/>
      <c r="F5" s="287"/>
    </row>
    <row r="6" spans="1:7" s="301" customFormat="1" ht="15" customHeight="1" x14ac:dyDescent="0.2">
      <c r="A6" s="287" t="s">
        <v>16</v>
      </c>
      <c r="B6" s="301" t="s">
        <v>502</v>
      </c>
      <c r="F6" s="287" t="s">
        <v>28</v>
      </c>
      <c r="G6" s="301" t="s">
        <v>798</v>
      </c>
    </row>
    <row r="7" spans="1:7" s="301" customFormat="1" ht="15" customHeight="1" x14ac:dyDescent="0.2">
      <c r="A7" s="291"/>
      <c r="F7" s="287"/>
    </row>
    <row r="8" spans="1:7" s="301" customFormat="1" ht="15" customHeight="1" x14ac:dyDescent="0.2">
      <c r="A8" s="287" t="s">
        <v>17</v>
      </c>
      <c r="B8" s="301" t="s">
        <v>476</v>
      </c>
      <c r="F8" s="293" t="s">
        <v>23</v>
      </c>
      <c r="G8" s="302" t="s">
        <v>433</v>
      </c>
    </row>
    <row r="9" spans="1:7" s="301" customFormat="1" ht="15" customHeight="1" x14ac:dyDescent="0.2">
      <c r="F9" s="293" t="s">
        <v>52</v>
      </c>
      <c r="G9" s="302" t="s">
        <v>21</v>
      </c>
    </row>
    <row r="10" spans="1:7" s="301" customFormat="1" ht="15" customHeight="1" x14ac:dyDescent="0.2">
      <c r="F10" s="293" t="s">
        <v>24</v>
      </c>
      <c r="G10" s="302" t="s">
        <v>21</v>
      </c>
    </row>
    <row r="11" spans="1:7" s="301" customFormat="1" ht="15" customHeight="1" x14ac:dyDescent="0.25">
      <c r="A11" s="303"/>
      <c r="B11" s="303"/>
      <c r="C11" s="304"/>
      <c r="D11" s="304"/>
      <c r="E11" s="304"/>
      <c r="F11" s="304"/>
      <c r="G11" s="304"/>
    </row>
    <row r="12" spans="1:7" s="301" customFormat="1" ht="15" customHeight="1" x14ac:dyDescent="0.25">
      <c r="A12" s="704" t="s">
        <v>453</v>
      </c>
      <c r="B12" s="704"/>
      <c r="C12" s="704"/>
      <c r="D12" s="704"/>
      <c r="E12" s="704"/>
      <c r="F12" s="704"/>
      <c r="G12" s="704"/>
    </row>
    <row r="13" spans="1:7" s="301" customFormat="1" ht="15" customHeight="1" x14ac:dyDescent="0.2">
      <c r="A13" s="705" t="s">
        <v>924</v>
      </c>
      <c r="B13" s="705"/>
      <c r="C13" s="705"/>
      <c r="D13" s="705"/>
      <c r="E13" s="705"/>
      <c r="F13" s="705"/>
      <c r="G13" s="705"/>
    </row>
    <row r="14" spans="1:7" s="301" customFormat="1" ht="15" customHeight="1" x14ac:dyDescent="0.2">
      <c r="A14" s="305"/>
      <c r="B14" s="305"/>
      <c r="C14" s="305"/>
      <c r="D14" s="305"/>
      <c r="E14" s="305"/>
      <c r="F14" s="305"/>
      <c r="G14" s="165" t="s">
        <v>56</v>
      </c>
    </row>
    <row r="15" spans="1:7" ht="25.5" customHeight="1" x14ac:dyDescent="0.2">
      <c r="A15" s="706" t="s">
        <v>441</v>
      </c>
      <c r="B15" s="706" t="s">
        <v>454</v>
      </c>
      <c r="C15" s="706" t="s">
        <v>455</v>
      </c>
      <c r="D15" s="707"/>
      <c r="E15" s="706" t="s">
        <v>456</v>
      </c>
      <c r="F15" s="707"/>
      <c r="G15" s="708" t="s">
        <v>457</v>
      </c>
    </row>
    <row r="16" spans="1:7" x14ac:dyDescent="0.2">
      <c r="A16" s="707"/>
      <c r="B16" s="707"/>
      <c r="C16" s="308" t="s">
        <v>458</v>
      </c>
      <c r="D16" s="308" t="s">
        <v>459</v>
      </c>
      <c r="E16" s="308" t="s">
        <v>458</v>
      </c>
      <c r="F16" s="308" t="s">
        <v>459</v>
      </c>
      <c r="G16" s="707"/>
    </row>
    <row r="17" spans="1:7" ht="12" customHeight="1" x14ac:dyDescent="0.2">
      <c r="A17" s="309">
        <v>1</v>
      </c>
      <c r="B17" s="309">
        <v>2</v>
      </c>
      <c r="C17" s="309">
        <v>3</v>
      </c>
      <c r="D17" s="309">
        <v>4</v>
      </c>
      <c r="E17" s="309">
        <v>5</v>
      </c>
      <c r="F17" s="309">
        <v>6</v>
      </c>
      <c r="G17" s="557">
        <v>7</v>
      </c>
    </row>
    <row r="18" spans="1:7" ht="15" customHeight="1" x14ac:dyDescent="0.2">
      <c r="A18" s="309"/>
      <c r="B18" s="309"/>
      <c r="C18" s="309"/>
      <c r="D18" s="309"/>
      <c r="E18" s="309"/>
      <c r="F18" s="309"/>
      <c r="G18" s="557"/>
    </row>
    <row r="19" spans="1:7" ht="15" customHeight="1" x14ac:dyDescent="0.2">
      <c r="A19" s="309">
        <v>821312</v>
      </c>
      <c r="B19" s="309"/>
      <c r="C19" s="309"/>
      <c r="D19" s="567">
        <f t="shared" ref="D19:E19" si="0">SUM(D20:D27)</f>
        <v>53097.95</v>
      </c>
      <c r="E19" s="567">
        <f t="shared" si="0"/>
        <v>53</v>
      </c>
      <c r="F19" s="567">
        <f>SUM(F20:F27)</f>
        <v>53087.58</v>
      </c>
      <c r="G19" s="557"/>
    </row>
    <row r="20" spans="1:7" ht="15" customHeight="1" x14ac:dyDescent="0.2">
      <c r="A20" s="310" t="s">
        <v>534</v>
      </c>
      <c r="B20" s="311" t="s">
        <v>925</v>
      </c>
      <c r="C20" s="312">
        <v>14</v>
      </c>
      <c r="D20" s="312">
        <v>18725</v>
      </c>
      <c r="E20" s="312">
        <v>14</v>
      </c>
      <c r="F20" s="312">
        <v>18722.34</v>
      </c>
      <c r="G20" s="312"/>
    </row>
    <row r="21" spans="1:7" ht="15" customHeight="1" x14ac:dyDescent="0.2">
      <c r="A21" s="310" t="s">
        <v>534</v>
      </c>
      <c r="B21" s="311" t="s">
        <v>926</v>
      </c>
      <c r="C21" s="312">
        <v>14</v>
      </c>
      <c r="D21" s="312">
        <v>3655</v>
      </c>
      <c r="E21" s="312">
        <v>14</v>
      </c>
      <c r="F21" s="312">
        <v>3652.74</v>
      </c>
      <c r="G21" s="312"/>
    </row>
    <row r="22" spans="1:7" ht="15" customHeight="1" x14ac:dyDescent="0.2">
      <c r="A22" s="310" t="s">
        <v>534</v>
      </c>
      <c r="B22" s="311" t="s">
        <v>927</v>
      </c>
      <c r="C22" s="312">
        <v>10</v>
      </c>
      <c r="D22" s="312">
        <v>19100</v>
      </c>
      <c r="E22" s="312">
        <v>10</v>
      </c>
      <c r="F22" s="312">
        <v>19094.400000000001</v>
      </c>
      <c r="G22" s="312"/>
    </row>
    <row r="23" spans="1:7" ht="15" customHeight="1" x14ac:dyDescent="0.2">
      <c r="A23" s="310" t="s">
        <v>534</v>
      </c>
      <c r="B23" s="311" t="s">
        <v>928</v>
      </c>
      <c r="C23" s="312">
        <v>3</v>
      </c>
      <c r="D23" s="312">
        <v>5953</v>
      </c>
      <c r="E23" s="312">
        <v>3</v>
      </c>
      <c r="F23" s="312">
        <v>5952.96</v>
      </c>
      <c r="G23" s="312"/>
    </row>
    <row r="24" spans="1:7" ht="15" customHeight="1" x14ac:dyDescent="0.2">
      <c r="A24" s="310" t="s">
        <v>534</v>
      </c>
      <c r="B24" s="311" t="s">
        <v>929</v>
      </c>
      <c r="C24" s="312">
        <v>2</v>
      </c>
      <c r="D24" s="312">
        <v>2202</v>
      </c>
      <c r="E24" s="312">
        <v>2</v>
      </c>
      <c r="F24" s="312">
        <v>2201.94</v>
      </c>
      <c r="G24" s="312"/>
    </row>
    <row r="25" spans="1:7" ht="15" customHeight="1" x14ac:dyDescent="0.2">
      <c r="A25" s="310" t="s">
        <v>534</v>
      </c>
      <c r="B25" s="311" t="s">
        <v>930</v>
      </c>
      <c r="C25" s="312">
        <v>1</v>
      </c>
      <c r="D25" s="312">
        <v>742.95</v>
      </c>
      <c r="E25" s="312">
        <v>1</v>
      </c>
      <c r="F25" s="312">
        <v>742.95</v>
      </c>
      <c r="G25" s="312"/>
    </row>
    <row r="26" spans="1:7" ht="15" customHeight="1" x14ac:dyDescent="0.2">
      <c r="A26" s="310" t="s">
        <v>534</v>
      </c>
      <c r="B26" s="311" t="s">
        <v>931</v>
      </c>
      <c r="C26" s="312">
        <v>3</v>
      </c>
      <c r="D26" s="312">
        <v>1913</v>
      </c>
      <c r="E26" s="312">
        <v>3</v>
      </c>
      <c r="F26" s="312">
        <v>1912.95</v>
      </c>
      <c r="G26" s="312"/>
    </row>
    <row r="27" spans="1:7" ht="26.25" customHeight="1" x14ac:dyDescent="0.2">
      <c r="A27" s="310" t="s">
        <v>534</v>
      </c>
      <c r="B27" s="311" t="s">
        <v>932</v>
      </c>
      <c r="C27" s="312">
        <v>6</v>
      </c>
      <c r="D27" s="312">
        <v>807</v>
      </c>
      <c r="E27" s="312">
        <v>6</v>
      </c>
      <c r="F27" s="312">
        <v>807.3</v>
      </c>
      <c r="G27" s="312"/>
    </row>
    <row r="28" spans="1:7" x14ac:dyDescent="0.2">
      <c r="A28" s="310"/>
      <c r="B28" s="311"/>
      <c r="C28" s="312"/>
      <c r="D28" s="312"/>
      <c r="E28" s="312"/>
      <c r="F28" s="312"/>
      <c r="G28" s="312"/>
    </row>
    <row r="29" spans="1:7" x14ac:dyDescent="0.2">
      <c r="A29" s="568" t="s">
        <v>815</v>
      </c>
      <c r="B29" s="311"/>
      <c r="C29" s="312"/>
      <c r="D29" s="569">
        <f>SUM(D30:D33)</f>
        <v>3961.62</v>
      </c>
      <c r="E29" s="569"/>
      <c r="F29" s="569">
        <f>SUM(F30:F32)</f>
        <v>3423.42</v>
      </c>
      <c r="G29" s="312"/>
    </row>
    <row r="30" spans="1:7" x14ac:dyDescent="0.2">
      <c r="A30" s="310" t="s">
        <v>815</v>
      </c>
      <c r="B30" s="311" t="s">
        <v>933</v>
      </c>
      <c r="C30" s="312">
        <v>2</v>
      </c>
      <c r="D30" s="312">
        <v>550</v>
      </c>
      <c r="E30" s="312">
        <v>2</v>
      </c>
      <c r="F30" s="312">
        <v>549.9</v>
      </c>
      <c r="G30" s="312"/>
    </row>
    <row r="31" spans="1:7" x14ac:dyDescent="0.2">
      <c r="A31" s="310" t="s">
        <v>815</v>
      </c>
      <c r="B31" s="311" t="s">
        <v>934</v>
      </c>
      <c r="C31" s="312">
        <v>1</v>
      </c>
      <c r="D31" s="312">
        <v>1153.6199999999999</v>
      </c>
      <c r="E31" s="312">
        <v>1</v>
      </c>
      <c r="F31" s="312">
        <v>1153.6199999999999</v>
      </c>
      <c r="G31" s="312"/>
    </row>
    <row r="32" spans="1:7" x14ac:dyDescent="0.2">
      <c r="A32" s="310" t="s">
        <v>815</v>
      </c>
      <c r="B32" s="311" t="s">
        <v>935</v>
      </c>
      <c r="C32" s="312">
        <v>6</v>
      </c>
      <c r="D32" s="312">
        <v>1720</v>
      </c>
      <c r="E32" s="312">
        <v>6</v>
      </c>
      <c r="F32" s="312">
        <v>1719.9</v>
      </c>
      <c r="G32" s="312"/>
    </row>
    <row r="33" spans="1:7" x14ac:dyDescent="0.2">
      <c r="A33" s="310"/>
      <c r="B33" s="311"/>
      <c r="C33" s="312">
        <v>1</v>
      </c>
      <c r="D33" s="312">
        <v>538</v>
      </c>
      <c r="E33" s="312"/>
      <c r="F33" s="312"/>
      <c r="G33" s="312"/>
    </row>
    <row r="34" spans="1:7" x14ac:dyDescent="0.2">
      <c r="A34" s="309"/>
      <c r="B34" s="313" t="s">
        <v>460</v>
      </c>
      <c r="C34" s="314">
        <f>SUM(C20:C33)</f>
        <v>63</v>
      </c>
      <c r="D34" s="314">
        <f>D19+D29</f>
        <v>57059.57</v>
      </c>
      <c r="E34" s="314">
        <f>SUM(E20:E33)</f>
        <v>62</v>
      </c>
      <c r="F34" s="314">
        <f>F19+F29</f>
        <v>56511</v>
      </c>
      <c r="G34" s="314">
        <f>SUM(G20:G33)</f>
        <v>0</v>
      </c>
    </row>
    <row r="35" spans="1:7" x14ac:dyDescent="0.2">
      <c r="A35" s="709"/>
      <c r="B35" s="709"/>
      <c r="C35" s="709"/>
      <c r="D35" s="709"/>
      <c r="E35" s="709"/>
      <c r="F35" s="709"/>
      <c r="G35" s="709"/>
    </row>
    <row r="36" spans="1:7" x14ac:dyDescent="0.2">
      <c r="F36" s="235" t="s">
        <v>100</v>
      </c>
    </row>
    <row r="37" spans="1:7" x14ac:dyDescent="0.2">
      <c r="D37" s="570"/>
      <c r="F37" s="236" t="s">
        <v>438</v>
      </c>
    </row>
  </sheetData>
  <mergeCells count="8">
    <mergeCell ref="A35:G35"/>
    <mergeCell ref="A12:G12"/>
    <mergeCell ref="A13:G13"/>
    <mergeCell ref="A15:A16"/>
    <mergeCell ref="B15:B16"/>
    <mergeCell ref="C15:D15"/>
    <mergeCell ref="E15:F15"/>
    <mergeCell ref="G15:G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30"/>
  <sheetViews>
    <sheetView view="pageBreakPreview" zoomScale="90" zoomScaleNormal="100" zoomScaleSheetLayoutView="90" workbookViewId="0">
      <selection activeCell="F20" sqref="F20"/>
    </sheetView>
  </sheetViews>
  <sheetFormatPr defaultRowHeight="12.75" x14ac:dyDescent="0.2"/>
  <cols>
    <col min="1" max="1" width="3.69921875" style="363" customWidth="1"/>
    <col min="2" max="2" width="7.59765625" style="364" customWidth="1"/>
    <col min="3" max="3" width="10.5" style="364" customWidth="1"/>
    <col min="4" max="4" width="16.59765625" style="363" customWidth="1"/>
    <col min="5" max="5" width="20.8984375" style="364" customWidth="1"/>
    <col min="6" max="6" width="11.69921875" style="363" customWidth="1"/>
    <col min="7" max="7" width="9.69921875" style="363" customWidth="1"/>
    <col min="8" max="16384" width="8.796875" style="363"/>
  </cols>
  <sheetData>
    <row r="1" spans="1:13" s="318" customFormat="1" ht="15" customHeight="1" x14ac:dyDescent="0.25">
      <c r="A1" s="238" t="s">
        <v>53</v>
      </c>
      <c r="B1" s="316"/>
      <c r="C1" s="316"/>
      <c r="D1" s="288"/>
      <c r="E1" s="290"/>
      <c r="F1" s="239" t="s">
        <v>461</v>
      </c>
      <c r="G1" s="317"/>
    </row>
    <row r="2" spans="1:13" s="318" customFormat="1" ht="30" customHeight="1" x14ac:dyDescent="0.25">
      <c r="A2" s="284" t="s">
        <v>15</v>
      </c>
      <c r="B2" s="316"/>
      <c r="C2" s="713" t="s">
        <v>503</v>
      </c>
      <c r="D2" s="713"/>
      <c r="E2" s="290"/>
      <c r="F2" s="287" t="s">
        <v>29</v>
      </c>
      <c r="G2" s="319" t="s">
        <v>474</v>
      </c>
      <c r="H2" s="320"/>
    </row>
    <row r="3" spans="1:13" s="318" customFormat="1" ht="15" customHeight="1" x14ac:dyDescent="0.2">
      <c r="A3" s="288"/>
      <c r="B3" s="321"/>
      <c r="C3" s="472"/>
      <c r="D3" s="473"/>
      <c r="E3" s="290"/>
      <c r="F3" s="287"/>
      <c r="G3" s="319"/>
      <c r="H3" s="320"/>
    </row>
    <row r="4" spans="1:13" s="325" customFormat="1" ht="15" customHeight="1" x14ac:dyDescent="0.25">
      <c r="A4" s="289" t="s">
        <v>25</v>
      </c>
      <c r="B4" s="322"/>
      <c r="C4" s="713" t="s">
        <v>475</v>
      </c>
      <c r="D4" s="713"/>
      <c r="E4" s="323"/>
      <c r="F4" s="287" t="s">
        <v>20</v>
      </c>
      <c r="G4" s="319" t="s">
        <v>890</v>
      </c>
      <c r="H4" s="320"/>
      <c r="I4" s="324"/>
    </row>
    <row r="5" spans="1:13" s="331" customFormat="1" ht="15" customHeight="1" x14ac:dyDescent="0.2">
      <c r="A5" s="326"/>
      <c r="B5" s="327"/>
      <c r="C5" s="474"/>
      <c r="D5" s="475"/>
      <c r="E5" s="329" t="s">
        <v>462</v>
      </c>
      <c r="F5" s="287"/>
      <c r="G5" s="319"/>
      <c r="H5" s="320"/>
      <c r="I5" s="330"/>
    </row>
    <row r="6" spans="1:13" s="331" customFormat="1" ht="15" customHeight="1" x14ac:dyDescent="0.2">
      <c r="A6" s="291" t="s">
        <v>16</v>
      </c>
      <c r="B6" s="332"/>
      <c r="C6" s="714" t="s">
        <v>504</v>
      </c>
      <c r="D6" s="714"/>
      <c r="E6" s="328"/>
      <c r="F6" s="287" t="s">
        <v>28</v>
      </c>
      <c r="G6" s="319" t="s">
        <v>21</v>
      </c>
      <c r="H6" s="320"/>
      <c r="I6" s="330"/>
    </row>
    <row r="7" spans="1:13" s="339" customFormat="1" ht="15" customHeight="1" x14ac:dyDescent="0.2">
      <c r="A7" s="333"/>
      <c r="B7" s="334"/>
      <c r="C7" s="334"/>
      <c r="D7" s="335"/>
      <c r="E7" s="336"/>
      <c r="F7" s="287"/>
      <c r="G7" s="286"/>
      <c r="H7" s="337"/>
      <c r="I7" s="338"/>
      <c r="J7" s="338"/>
      <c r="K7" s="338"/>
      <c r="L7" s="338"/>
      <c r="M7" s="338"/>
    </row>
    <row r="8" spans="1:13" s="339" customFormat="1" ht="15" customHeight="1" x14ac:dyDescent="0.2">
      <c r="A8" s="287" t="s">
        <v>17</v>
      </c>
      <c r="B8" s="334"/>
      <c r="C8" s="476" t="s">
        <v>476</v>
      </c>
      <c r="D8" s="335"/>
      <c r="E8" s="336"/>
      <c r="F8" s="293" t="s">
        <v>23</v>
      </c>
      <c r="G8" s="340" t="s">
        <v>21</v>
      </c>
      <c r="H8" s="337"/>
      <c r="I8" s="338"/>
      <c r="J8" s="338"/>
      <c r="K8" s="338"/>
      <c r="L8" s="338"/>
      <c r="M8" s="338"/>
    </row>
    <row r="9" spans="1:13" s="339" customFormat="1" ht="15" customHeight="1" x14ac:dyDescent="0.2">
      <c r="A9" s="333"/>
      <c r="B9" s="334"/>
      <c r="C9" s="334"/>
      <c r="D9" s="335"/>
      <c r="E9" s="336"/>
      <c r="F9" s="293" t="s">
        <v>52</v>
      </c>
      <c r="G9" s="340" t="s">
        <v>433</v>
      </c>
      <c r="H9" s="337"/>
      <c r="I9" s="338"/>
      <c r="J9" s="338"/>
      <c r="K9" s="338"/>
      <c r="L9" s="338"/>
      <c r="M9" s="338"/>
    </row>
    <row r="10" spans="1:13" s="331" customFormat="1" ht="15" customHeight="1" x14ac:dyDescent="0.2">
      <c r="A10" s="287"/>
      <c r="B10" s="334"/>
      <c r="C10" s="319"/>
      <c r="D10" s="341"/>
      <c r="E10" s="335"/>
      <c r="F10" s="293" t="s">
        <v>24</v>
      </c>
      <c r="G10" s="340" t="s">
        <v>21</v>
      </c>
      <c r="H10" s="320"/>
      <c r="I10" s="330"/>
      <c r="J10" s="330"/>
      <c r="K10" s="330"/>
      <c r="L10" s="330"/>
      <c r="M10" s="330"/>
    </row>
    <row r="11" spans="1:13" s="347" customFormat="1" ht="15" customHeight="1" x14ac:dyDescent="0.2">
      <c r="A11" s="342"/>
      <c r="B11" s="343"/>
      <c r="C11" s="343"/>
      <c r="D11" s="344"/>
      <c r="E11" s="345"/>
      <c r="F11" s="286"/>
      <c r="G11" s="319"/>
      <c r="H11" s="320"/>
      <c r="I11" s="346"/>
      <c r="J11" s="346"/>
      <c r="K11" s="346"/>
      <c r="L11" s="346"/>
      <c r="M11" s="346"/>
    </row>
    <row r="12" spans="1:13" s="349" customFormat="1" ht="15" customHeight="1" x14ac:dyDescent="0.25">
      <c r="A12" s="712" t="s">
        <v>463</v>
      </c>
      <c r="B12" s="712"/>
      <c r="C12" s="712"/>
      <c r="D12" s="712"/>
      <c r="E12" s="712"/>
      <c r="F12" s="712"/>
      <c r="G12" s="712"/>
      <c r="H12" s="348"/>
    </row>
    <row r="13" spans="1:13" s="350" customFormat="1" ht="15" customHeight="1" x14ac:dyDescent="0.25">
      <c r="A13" s="712" t="s">
        <v>899</v>
      </c>
      <c r="B13" s="712"/>
      <c r="C13" s="712"/>
      <c r="D13" s="712"/>
      <c r="E13" s="712"/>
      <c r="F13" s="712"/>
      <c r="G13" s="712"/>
    </row>
    <row r="14" spans="1:13" s="352" customFormat="1" ht="15" customHeight="1" x14ac:dyDescent="0.2">
      <c r="A14" s="341"/>
      <c r="B14" s="341"/>
      <c r="C14" s="341"/>
      <c r="D14" s="335"/>
      <c r="E14" s="335"/>
      <c r="F14" s="351"/>
      <c r="G14" s="165" t="s">
        <v>56</v>
      </c>
    </row>
    <row r="15" spans="1:13" s="355" customFormat="1" ht="60" customHeight="1" x14ac:dyDescent="0.2">
      <c r="A15" s="353" t="s">
        <v>306</v>
      </c>
      <c r="B15" s="353" t="s">
        <v>464</v>
      </c>
      <c r="C15" s="353" t="s">
        <v>465</v>
      </c>
      <c r="D15" s="354" t="s">
        <v>466</v>
      </c>
      <c r="E15" s="354" t="s">
        <v>467</v>
      </c>
      <c r="F15" s="354" t="s">
        <v>468</v>
      </c>
      <c r="G15" s="353" t="s">
        <v>469</v>
      </c>
    </row>
    <row r="16" spans="1:13" s="360" customFormat="1" ht="12" customHeight="1" x14ac:dyDescent="0.2">
      <c r="A16" s="356">
        <v>1</v>
      </c>
      <c r="B16" s="357">
        <v>2</v>
      </c>
      <c r="C16" s="357">
        <v>3</v>
      </c>
      <c r="D16" s="358">
        <v>4</v>
      </c>
      <c r="E16" s="359">
        <v>5</v>
      </c>
      <c r="F16" s="358">
        <v>6</v>
      </c>
      <c r="G16" s="356">
        <v>7</v>
      </c>
    </row>
    <row r="17" spans="1:7" ht="49.5" customHeight="1" x14ac:dyDescent="0.2">
      <c r="A17" s="361">
        <v>1</v>
      </c>
      <c r="B17" s="559" t="s">
        <v>914</v>
      </c>
      <c r="C17" s="559" t="s">
        <v>915</v>
      </c>
      <c r="D17" s="560" t="s">
        <v>916</v>
      </c>
      <c r="E17" s="560"/>
      <c r="F17" s="566">
        <v>260000</v>
      </c>
      <c r="G17" s="566">
        <v>260000</v>
      </c>
    </row>
    <row r="18" spans="1:7" ht="30.75" customHeight="1" x14ac:dyDescent="0.2">
      <c r="A18" s="361"/>
      <c r="B18" s="559" t="s">
        <v>917</v>
      </c>
      <c r="C18" s="559" t="s">
        <v>918</v>
      </c>
      <c r="D18" s="560" t="s">
        <v>916</v>
      </c>
      <c r="E18" s="560"/>
      <c r="F18" s="566">
        <v>300000</v>
      </c>
      <c r="G18" s="566">
        <v>300000</v>
      </c>
    </row>
    <row r="19" spans="1:7" ht="30" customHeight="1" x14ac:dyDescent="0.2">
      <c r="A19" s="361"/>
      <c r="B19" s="559" t="s">
        <v>919</v>
      </c>
      <c r="C19" s="559" t="s">
        <v>920</v>
      </c>
      <c r="D19" s="565" t="s">
        <v>923</v>
      </c>
      <c r="E19" s="560"/>
      <c r="F19" s="566">
        <v>20000</v>
      </c>
      <c r="G19" s="566">
        <v>20000</v>
      </c>
    </row>
    <row r="20" spans="1:7" ht="27" customHeight="1" x14ac:dyDescent="0.2">
      <c r="A20" s="361"/>
      <c r="B20" s="559" t="s">
        <v>921</v>
      </c>
      <c r="C20" s="559" t="s">
        <v>922</v>
      </c>
      <c r="D20" s="565" t="s">
        <v>923</v>
      </c>
      <c r="E20" s="560"/>
      <c r="F20" s="566">
        <v>10000</v>
      </c>
      <c r="G20" s="566">
        <v>10000</v>
      </c>
    </row>
    <row r="21" spans="1:7" ht="15" customHeight="1" x14ac:dyDescent="0.2">
      <c r="A21" s="361"/>
      <c r="B21" s="559"/>
      <c r="C21" s="559"/>
      <c r="D21" s="565"/>
      <c r="E21" s="559"/>
      <c r="F21" s="566"/>
      <c r="G21" s="566"/>
    </row>
    <row r="22" spans="1:7" ht="15" customHeight="1" x14ac:dyDescent="0.2">
      <c r="A22" s="361"/>
      <c r="B22" s="559"/>
      <c r="C22" s="559"/>
      <c r="D22" s="561"/>
      <c r="E22" s="559"/>
      <c r="F22" s="362"/>
      <c r="G22" s="362"/>
    </row>
    <row r="23" spans="1:7" ht="15" customHeight="1" x14ac:dyDescent="0.2">
      <c r="B23" s="562"/>
      <c r="C23" s="562"/>
      <c r="D23" s="563"/>
      <c r="E23" s="564" t="s">
        <v>470</v>
      </c>
      <c r="F23" s="362">
        <f>SUM(F17:F22)</f>
        <v>590000</v>
      </c>
      <c r="G23" s="362">
        <f>SUM(G17:G22)</f>
        <v>590000</v>
      </c>
    </row>
    <row r="24" spans="1:7" ht="15" customHeight="1" x14ac:dyDescent="0.2">
      <c r="B24" s="562"/>
      <c r="C24" s="562"/>
      <c r="D24" s="563"/>
      <c r="E24" s="564" t="s">
        <v>301</v>
      </c>
      <c r="F24" s="362">
        <v>11625000</v>
      </c>
      <c r="G24" s="362">
        <v>0</v>
      </c>
    </row>
    <row r="25" spans="1:7" ht="25.5" customHeight="1" x14ac:dyDescent="0.2">
      <c r="B25" s="562"/>
      <c r="C25" s="562"/>
      <c r="D25" s="563"/>
      <c r="E25" s="564" t="s">
        <v>471</v>
      </c>
      <c r="F25" s="365">
        <f>F23/F24</f>
        <v>5.0752688172043009E-2</v>
      </c>
      <c r="G25" s="365"/>
    </row>
    <row r="26" spans="1:7" x14ac:dyDescent="0.2">
      <c r="F26" s="551">
        <f>SUM(F17:F23)</f>
        <v>1180000</v>
      </c>
    </row>
    <row r="27" spans="1:7" x14ac:dyDescent="0.2">
      <c r="B27" s="366"/>
      <c r="C27" s="366"/>
      <c r="D27" s="367"/>
      <c r="E27" s="366"/>
      <c r="F27" s="235" t="s">
        <v>100</v>
      </c>
      <c r="G27" s="367"/>
    </row>
    <row r="28" spans="1:7" x14ac:dyDescent="0.2">
      <c r="B28" s="366"/>
      <c r="C28" s="366"/>
      <c r="D28" s="367"/>
      <c r="E28" s="366"/>
      <c r="F28" s="236" t="s">
        <v>26</v>
      </c>
      <c r="G28" s="367"/>
    </row>
    <row r="29" spans="1:7" x14ac:dyDescent="0.2">
      <c r="B29" s="366"/>
      <c r="C29" s="366"/>
      <c r="D29" s="367"/>
      <c r="E29" s="366"/>
      <c r="F29" s="367"/>
      <c r="G29" s="367"/>
    </row>
    <row r="30" spans="1:7" x14ac:dyDescent="0.2">
      <c r="B30" s="366"/>
      <c r="C30" s="366"/>
      <c r="D30" s="367"/>
      <c r="E30" s="366"/>
      <c r="F30" s="367"/>
      <c r="G30" s="367"/>
    </row>
  </sheetData>
  <mergeCells count="5">
    <mergeCell ref="A12:G12"/>
    <mergeCell ref="A13:G13"/>
    <mergeCell ref="C2:D2"/>
    <mergeCell ref="C4:D4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1" manualBreakCount="1">
    <brk id="29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82"/>
  <sheetViews>
    <sheetView view="pageBreakPreview" zoomScaleNormal="100" zoomScaleSheetLayoutView="100" workbookViewId="0">
      <selection activeCell="B75" sqref="B75"/>
    </sheetView>
  </sheetViews>
  <sheetFormatPr defaultColWidth="8.69921875" defaultRowHeight="12.75" x14ac:dyDescent="0.2"/>
  <cols>
    <col min="1" max="1" width="5.8984375" style="20" customWidth="1"/>
    <col min="2" max="2" width="25.69921875" style="20" customWidth="1"/>
    <col min="3" max="3" width="5.69921875" style="20" customWidth="1"/>
    <col min="4" max="4" width="8.796875" style="20" customWidth="1"/>
    <col min="5" max="5" width="8.296875" style="20" customWidth="1"/>
    <col min="6" max="6" width="9.09765625" style="20" customWidth="1"/>
    <col min="7" max="7" width="9.8984375" style="20" customWidth="1"/>
    <col min="8" max="8" width="9.69921875" style="20" customWidth="1"/>
    <col min="9" max="9" width="5.8984375" style="20" customWidth="1"/>
    <col min="10" max="10" width="6.19921875" style="20" customWidth="1"/>
    <col min="11" max="16384" width="8.69921875" style="20"/>
  </cols>
  <sheetData>
    <row r="1" spans="1:10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ht="15" customHeight="1" x14ac:dyDescent="0.25">
      <c r="A3" s="439"/>
      <c r="B3" s="119"/>
      <c r="C3" s="435"/>
      <c r="D3" s="437"/>
      <c r="E3" s="437"/>
      <c r="F3" s="441"/>
      <c r="G3" s="421"/>
      <c r="H3" s="418"/>
      <c r="I3" s="442"/>
      <c r="J3" s="443"/>
    </row>
    <row r="4" spans="1:10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10</v>
      </c>
      <c r="I4" s="442"/>
      <c r="J4" s="443"/>
    </row>
    <row r="5" spans="1:10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418" t="s">
        <v>18</v>
      </c>
      <c r="I6" s="442"/>
      <c r="J6" s="443"/>
    </row>
    <row r="7" spans="1:10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59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904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11339000</v>
      </c>
      <c r="E17" s="49">
        <f>SUM(E18+E46+E58+E66)</f>
        <v>0</v>
      </c>
      <c r="F17" s="49">
        <f t="shared" ref="F17:F70" si="0">SUM(D17:E17)</f>
        <v>11339000</v>
      </c>
      <c r="G17" s="49">
        <f>SUM(G18+G46+G58+G66)</f>
        <v>5222006.67</v>
      </c>
      <c r="H17" s="62">
        <f>SUM(H18+H46+H58+H66)</f>
        <v>11173199.379999999</v>
      </c>
      <c r="I17" s="34">
        <f t="shared" ref="I17:I70" si="1">SUM(G17/F17)</f>
        <v>0.46053502689831555</v>
      </c>
      <c r="J17" s="33">
        <f t="shared" ref="J17:J69" si="2">SUM(G17/H17)</f>
        <v>0.46736896858274807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11319000</v>
      </c>
      <c r="E18" s="49">
        <f>SUM(E19+E22+E32+E42)</f>
        <v>0</v>
      </c>
      <c r="F18" s="49">
        <f t="shared" si="0"/>
        <v>11319000</v>
      </c>
      <c r="G18" s="49">
        <f>SUM(G19+G22+G32+G42)</f>
        <v>5215006.91</v>
      </c>
      <c r="H18" s="62">
        <f>SUM(H19+H22+H32+H42)</f>
        <v>11119346.02</v>
      </c>
      <c r="I18" s="34">
        <f t="shared" si="1"/>
        <v>0.4607303569219896</v>
      </c>
      <c r="J18" s="33">
        <f t="shared" si="2"/>
        <v>0.46900302415447276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4590000</v>
      </c>
      <c r="E19" s="67">
        <f>SUM(E20:E21)</f>
        <v>60000</v>
      </c>
      <c r="F19" s="67">
        <f t="shared" si="0"/>
        <v>4650000</v>
      </c>
      <c r="G19" s="67">
        <f>SUM(G20:G21)</f>
        <v>4569451.18</v>
      </c>
      <c r="H19" s="63">
        <f>SUM(H20:H21)</f>
        <v>4580694.5600000005</v>
      </c>
      <c r="I19" s="24">
        <f t="shared" si="1"/>
        <v>0.98267767311827947</v>
      </c>
      <c r="J19" s="23">
        <f t="shared" si="2"/>
        <v>0.99754548576580915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465">
        <v>4050000</v>
      </c>
      <c r="E20" s="465">
        <v>10000</v>
      </c>
      <c r="F20" s="466">
        <f t="shared" si="0"/>
        <v>4060000</v>
      </c>
      <c r="G20" s="110">
        <v>3994075.24</v>
      </c>
      <c r="H20" s="111">
        <v>4043549.06</v>
      </c>
      <c r="I20" s="24">
        <f t="shared" si="1"/>
        <v>0.98376237438423653</v>
      </c>
      <c r="J20" s="23">
        <f t="shared" si="2"/>
        <v>0.98776475337237535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465">
        <v>540000</v>
      </c>
      <c r="E21" s="465">
        <v>50000</v>
      </c>
      <c r="F21" s="466">
        <f t="shared" si="0"/>
        <v>590000</v>
      </c>
      <c r="G21" s="110">
        <v>575375.93999999994</v>
      </c>
      <c r="H21" s="111">
        <v>537145.5</v>
      </c>
      <c r="I21" s="24">
        <f t="shared" si="1"/>
        <v>0.97521345762711853</v>
      </c>
      <c r="J21" s="23">
        <f t="shared" si="2"/>
        <v>1.0711733413013791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739000</v>
      </c>
      <c r="E22" s="68">
        <f>SUM(E23:E31)</f>
        <v>-60000</v>
      </c>
      <c r="F22" s="68">
        <f t="shared" si="0"/>
        <v>679000</v>
      </c>
      <c r="G22" s="68">
        <f>SUM(G23:G31)</f>
        <v>595555.73</v>
      </c>
      <c r="H22" s="64">
        <f>SUM(H23:H31)</f>
        <v>683650.46</v>
      </c>
      <c r="I22" s="24">
        <f t="shared" si="1"/>
        <v>0.87710711340206182</v>
      </c>
      <c r="J22" s="23">
        <f t="shared" si="2"/>
        <v>0.87114068496348263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465">
        <v>175000</v>
      </c>
      <c r="E23" s="465"/>
      <c r="F23" s="466">
        <f t="shared" si="0"/>
        <v>175000</v>
      </c>
      <c r="G23" s="467">
        <v>225802.09</v>
      </c>
      <c r="H23" s="552">
        <v>237430.47</v>
      </c>
      <c r="I23" s="24">
        <f t="shared" si="1"/>
        <v>1.290297657142857</v>
      </c>
      <c r="J23" s="23">
        <f t="shared" si="2"/>
        <v>0.95102406190747124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465">
        <v>132000</v>
      </c>
      <c r="E24" s="465"/>
      <c r="F24" s="466">
        <f t="shared" si="0"/>
        <v>132000</v>
      </c>
      <c r="G24" s="467">
        <v>84127.25</v>
      </c>
      <c r="H24" s="552">
        <v>105164.73</v>
      </c>
      <c r="I24" s="24">
        <f t="shared" si="1"/>
        <v>0.63732765151515147</v>
      </c>
      <c r="J24" s="23">
        <f t="shared" si="2"/>
        <v>0.79995688668624931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465"/>
      <c r="E25" s="465"/>
      <c r="F25" s="466">
        <f t="shared" si="0"/>
        <v>0</v>
      </c>
      <c r="G25" s="467"/>
      <c r="H25" s="552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465">
        <v>78000</v>
      </c>
      <c r="E26" s="465"/>
      <c r="F26" s="466">
        <f t="shared" si="0"/>
        <v>78000</v>
      </c>
      <c r="G26" s="467">
        <v>40327.629999999997</v>
      </c>
      <c r="H26" s="552">
        <v>32725.87</v>
      </c>
      <c r="I26" s="24">
        <f t="shared" si="1"/>
        <v>0.51702089743589741</v>
      </c>
      <c r="J26" s="23">
        <f t="shared" si="2"/>
        <v>1.232285956034171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465">
        <v>50000</v>
      </c>
      <c r="E27" s="465"/>
      <c r="F27" s="466">
        <f t="shared" si="0"/>
        <v>50000</v>
      </c>
      <c r="G27" s="467">
        <v>31853.94</v>
      </c>
      <c r="H27" s="552">
        <v>35400.43</v>
      </c>
      <c r="I27" s="24">
        <f t="shared" si="1"/>
        <v>0.63707879999999995</v>
      </c>
      <c r="J27" s="23">
        <f t="shared" si="2"/>
        <v>0.8998178835680809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465">
        <v>29000</v>
      </c>
      <c r="E28" s="467">
        <v>2000</v>
      </c>
      <c r="F28" s="468">
        <f t="shared" si="0"/>
        <v>31000</v>
      </c>
      <c r="G28" s="465">
        <v>30230</v>
      </c>
      <c r="H28" s="553">
        <v>25500.15</v>
      </c>
      <c r="I28" s="24">
        <f t="shared" si="1"/>
        <v>0.9751612903225807</v>
      </c>
      <c r="J28" s="23">
        <f t="shared" si="2"/>
        <v>1.1854832226477099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467">
        <v>58000</v>
      </c>
      <c r="E29" s="467"/>
      <c r="F29" s="468">
        <f t="shared" si="0"/>
        <v>58000</v>
      </c>
      <c r="G29" s="465">
        <v>25685.87</v>
      </c>
      <c r="H29" s="553">
        <v>40946.550000000003</v>
      </c>
      <c r="I29" s="24">
        <f t="shared" si="1"/>
        <v>0.4428598275862069</v>
      </c>
      <c r="J29" s="23">
        <f t="shared" si="2"/>
        <v>0.62730242230419897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467">
        <v>10500</v>
      </c>
      <c r="E30" s="467"/>
      <c r="F30" s="468">
        <f t="shared" si="0"/>
        <v>10500</v>
      </c>
      <c r="G30" s="467">
        <v>8348.34</v>
      </c>
      <c r="H30" s="552">
        <v>7675.16</v>
      </c>
      <c r="I30" s="24">
        <f t="shared" si="1"/>
        <v>0.79508000000000001</v>
      </c>
      <c r="J30" s="23">
        <f t="shared" si="2"/>
        <v>1.0877089207260826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467">
        <v>206500</v>
      </c>
      <c r="E31" s="467">
        <v>-62000</v>
      </c>
      <c r="F31" s="468">
        <f t="shared" si="0"/>
        <v>144500</v>
      </c>
      <c r="G31" s="465">
        <v>149180.60999999999</v>
      </c>
      <c r="H31" s="553">
        <v>198807.1</v>
      </c>
      <c r="I31" s="24">
        <f t="shared" si="1"/>
        <v>1.0323917647058822</v>
      </c>
      <c r="J31" s="23">
        <f t="shared" si="2"/>
        <v>0.7503786836586821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5990000</v>
      </c>
      <c r="E32" s="42">
        <f>SUM(E33:E40)</f>
        <v>0</v>
      </c>
      <c r="F32" s="42">
        <f t="shared" si="0"/>
        <v>5990000</v>
      </c>
      <c r="G32" s="67">
        <f>SUM(G33:G35)</f>
        <v>50000</v>
      </c>
      <c r="H32" s="63">
        <f>SUM(H33:H35)</f>
        <v>5855001</v>
      </c>
      <c r="I32" s="24">
        <f t="shared" si="1"/>
        <v>8.3472454090150246E-3</v>
      </c>
      <c r="J32" s="23">
        <f t="shared" si="2"/>
        <v>8.539708191339335E-3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467"/>
      <c r="E33" s="467"/>
      <c r="F33" s="468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467">
        <v>110000</v>
      </c>
      <c r="E34" s="467"/>
      <c r="F34" s="468">
        <f t="shared" si="0"/>
        <v>110000</v>
      </c>
      <c r="G34" s="102"/>
      <c r="H34" s="106">
        <v>100000</v>
      </c>
      <c r="I34" s="24">
        <f t="shared" si="1"/>
        <v>0</v>
      </c>
      <c r="J34" s="23">
        <f t="shared" si="2"/>
        <v>0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467">
        <v>5880000</v>
      </c>
      <c r="E35" s="467"/>
      <c r="F35" s="468">
        <f t="shared" si="0"/>
        <v>5880000</v>
      </c>
      <c r="G35" s="465">
        <v>50000</v>
      </c>
      <c r="H35" s="106">
        <v>5755001</v>
      </c>
      <c r="I35" s="24">
        <f t="shared" si="1"/>
        <v>8.5034013605442185E-3</v>
      </c>
      <c r="J35" s="23">
        <f t="shared" si="2"/>
        <v>8.6880957970294007E-3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>
        <v>0</v>
      </c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 t="e">
        <f t="shared" si="1"/>
        <v>#DIV/0!</v>
      </c>
      <c r="J41" s="23" t="e">
        <f t="shared" si="2"/>
        <v>#DIV/0!</v>
      </c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20000</v>
      </c>
      <c r="E46" s="49">
        <f>SUM(E47+E54)</f>
        <v>0</v>
      </c>
      <c r="F46" s="49">
        <f t="shared" si="0"/>
        <v>20000</v>
      </c>
      <c r="G46" s="49">
        <f>SUM(G47+G54)</f>
        <v>6999.76</v>
      </c>
      <c r="H46" s="48">
        <f>SUM(H47+H54)</f>
        <v>53853.36</v>
      </c>
      <c r="I46" s="34">
        <f t="shared" si="1"/>
        <v>0.34998800000000002</v>
      </c>
      <c r="J46" s="33">
        <f t="shared" si="2"/>
        <v>0.12997814806727009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20000</v>
      </c>
      <c r="E47" s="42">
        <f>SUM(E48:E53)</f>
        <v>0</v>
      </c>
      <c r="F47" s="42">
        <f t="shared" si="0"/>
        <v>20000</v>
      </c>
      <c r="G47" s="42">
        <f>SUM(G48:G53)</f>
        <v>6999.76</v>
      </c>
      <c r="H47" s="65">
        <f>SUM(H48:H53)</f>
        <v>53853.36</v>
      </c>
      <c r="I47" s="24">
        <f t="shared" si="1"/>
        <v>0.34998800000000002</v>
      </c>
      <c r="J47" s="23">
        <f t="shared" si="2"/>
        <v>0.12997814806727009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467">
        <v>20000</v>
      </c>
      <c r="E50" s="467"/>
      <c r="F50" s="468">
        <f t="shared" si="0"/>
        <v>20000</v>
      </c>
      <c r="G50" s="465">
        <v>6999.76</v>
      </c>
      <c r="H50" s="469">
        <v>53853.36</v>
      </c>
      <c r="I50" s="24">
        <f t="shared" si="1"/>
        <v>0.34998800000000002</v>
      </c>
      <c r="J50" s="23">
        <f t="shared" si="2"/>
        <v>0.12997814806727009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11339000</v>
      </c>
      <c r="E71" s="49">
        <f>SUM(E17+E70)</f>
        <v>0</v>
      </c>
      <c r="F71" s="49">
        <f>SUM(D71:E71)</f>
        <v>11339000</v>
      </c>
      <c r="G71" s="49">
        <f>SUM(G17+G70)</f>
        <v>5222006.67</v>
      </c>
      <c r="H71" s="62">
        <f>SUM(H17+H70)</f>
        <v>11173199.379999999</v>
      </c>
      <c r="I71" s="34">
        <f>SUM(G71/F71)</f>
        <v>0.46053502689831555</v>
      </c>
      <c r="J71" s="33">
        <f>SUM(G71/H71)</f>
        <v>0.46736896858274807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590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591" t="s">
        <v>451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s="127" customFormat="1" x14ac:dyDescent="0.2">
      <c r="B80" s="129"/>
      <c r="C80" s="129"/>
      <c r="D80" s="129"/>
      <c r="E80" s="129"/>
      <c r="F80" s="129"/>
      <c r="G80" s="129"/>
      <c r="H80" s="129"/>
      <c r="I80" s="129"/>
      <c r="J80" s="129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J82"/>
  <sheetViews>
    <sheetView view="pageBreakPreview" zoomScaleNormal="100" zoomScaleSheetLayoutView="100" workbookViewId="0">
      <selection activeCell="G15" sqref="G15"/>
    </sheetView>
  </sheetViews>
  <sheetFormatPr defaultColWidth="8.69921875" defaultRowHeight="12.75" x14ac:dyDescent="0.2"/>
  <cols>
    <col min="1" max="1" width="6.5" style="20" customWidth="1"/>
    <col min="2" max="2" width="25" style="20" customWidth="1"/>
    <col min="3" max="3" width="5.69921875" style="20" customWidth="1"/>
    <col min="4" max="4" width="8.8984375" style="20" customWidth="1"/>
    <col min="5" max="5" width="9.19921875" style="20" customWidth="1"/>
    <col min="6" max="6" width="9" style="20" customWidth="1"/>
    <col min="7" max="7" width="10.5" style="20" customWidth="1"/>
    <col min="8" max="8" width="8.796875" style="20" customWidth="1"/>
    <col min="9" max="10" width="6.19921875" style="20" customWidth="1"/>
    <col min="11" max="16384" width="8.69921875" style="20"/>
  </cols>
  <sheetData>
    <row r="1" spans="1:10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ht="15" customHeight="1" x14ac:dyDescent="0.25">
      <c r="A3" s="439"/>
      <c r="B3" s="417" t="s">
        <v>478</v>
      </c>
      <c r="C3" s="435"/>
      <c r="D3" s="437"/>
      <c r="E3" s="437"/>
      <c r="F3" s="441"/>
      <c r="G3" s="421"/>
      <c r="H3" s="418"/>
      <c r="I3" s="442"/>
      <c r="J3" s="443"/>
    </row>
    <row r="4" spans="1:10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10</v>
      </c>
      <c r="I4" s="442"/>
      <c r="J4" s="443"/>
    </row>
    <row r="5" spans="1:10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427" t="s">
        <v>479</v>
      </c>
      <c r="I6" s="442"/>
      <c r="J6" s="443"/>
    </row>
    <row r="7" spans="1:10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70" t="s">
        <v>433</v>
      </c>
      <c r="I8" s="450"/>
      <c r="J8" s="450"/>
    </row>
    <row r="9" spans="1:10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59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122000</v>
      </c>
      <c r="E17" s="49">
        <f>SUM(E18+E46+E58+E66)</f>
        <v>0</v>
      </c>
      <c r="F17" s="49">
        <f t="shared" ref="F17:F70" si="0">SUM(D17:E17)</f>
        <v>122000</v>
      </c>
      <c r="G17" s="62">
        <f>SUM(G18+G46+G58+G66)</f>
        <v>66271.72</v>
      </c>
      <c r="H17" s="62">
        <f>SUM(H18+H46+H58+H66)</f>
        <v>62436.11</v>
      </c>
      <c r="I17" s="34">
        <f t="shared" ref="I17:I70" si="1">SUM(G17/F17)</f>
        <v>0.54321081967213114</v>
      </c>
      <c r="J17" s="33">
        <f t="shared" ref="J17:J69" si="2">SUM(G17/H17)</f>
        <v>1.0614325588189271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122000</v>
      </c>
      <c r="E18" s="49">
        <f>SUM(E19+E22+E32+E42)</f>
        <v>0</v>
      </c>
      <c r="F18" s="49">
        <f t="shared" si="0"/>
        <v>122000</v>
      </c>
      <c r="G18" s="62">
        <f>SUM(G19+G22+G32+G42)</f>
        <v>66271.72</v>
      </c>
      <c r="H18" s="62">
        <f>SUM(H19+H22+H32+H42)</f>
        <v>62436.11</v>
      </c>
      <c r="I18" s="34">
        <f t="shared" si="1"/>
        <v>0.54321081967213114</v>
      </c>
      <c r="J18" s="33">
        <f t="shared" si="2"/>
        <v>1.0614325588189271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122000</v>
      </c>
      <c r="E22" s="68">
        <f>SUM(E23:E31)</f>
        <v>0</v>
      </c>
      <c r="F22" s="68">
        <f t="shared" si="0"/>
        <v>122000</v>
      </c>
      <c r="G22" s="68">
        <f>SUM(G23:G31)</f>
        <v>66271.72</v>
      </c>
      <c r="H22" s="64">
        <f>SUM(H23:H31)</f>
        <v>62436.11</v>
      </c>
      <c r="I22" s="24">
        <f t="shared" si="1"/>
        <v>0.54321081967213114</v>
      </c>
      <c r="J22" s="23">
        <f t="shared" si="2"/>
        <v>1.0614325588189271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465">
        <v>52000</v>
      </c>
      <c r="E23" s="465"/>
      <c r="F23" s="466">
        <f t="shared" si="0"/>
        <v>52000</v>
      </c>
      <c r="G23" s="467">
        <v>16285.46</v>
      </c>
      <c r="H23" s="552">
        <v>10965.81</v>
      </c>
      <c r="I23" s="24">
        <f t="shared" si="1"/>
        <v>0.31318192307692305</v>
      </c>
      <c r="J23" s="23">
        <f t="shared" si="2"/>
        <v>1.4851123628806262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465">
        <v>1000</v>
      </c>
      <c r="E24" s="465"/>
      <c r="F24" s="466">
        <f t="shared" si="0"/>
        <v>1000</v>
      </c>
      <c r="G24" s="467"/>
      <c r="H24" s="552"/>
      <c r="I24" s="24">
        <f t="shared" si="1"/>
        <v>0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465"/>
      <c r="E25" s="465"/>
      <c r="F25" s="466">
        <f t="shared" si="0"/>
        <v>0</v>
      </c>
      <c r="G25" s="467"/>
      <c r="H25" s="552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465"/>
      <c r="E26" s="465"/>
      <c r="F26" s="466">
        <f t="shared" si="0"/>
        <v>0</v>
      </c>
      <c r="G26" s="467"/>
      <c r="H26" s="552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465"/>
      <c r="E27" s="465"/>
      <c r="F27" s="466">
        <f t="shared" si="0"/>
        <v>0</v>
      </c>
      <c r="G27" s="467">
        <v>39.15</v>
      </c>
      <c r="H27" s="552">
        <v>178</v>
      </c>
      <c r="I27" s="24" t="e">
        <f t="shared" si="1"/>
        <v>#DIV/0!</v>
      </c>
      <c r="J27" s="23">
        <f t="shared" si="2"/>
        <v>0.21994382022471909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467"/>
      <c r="E28" s="467"/>
      <c r="F28" s="468">
        <f t="shared" si="0"/>
        <v>0</v>
      </c>
      <c r="G28" s="465"/>
      <c r="H28" s="553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467"/>
      <c r="E29" s="467"/>
      <c r="F29" s="468">
        <f t="shared" si="0"/>
        <v>0</v>
      </c>
      <c r="G29" s="465"/>
      <c r="H29" s="553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467">
        <v>500</v>
      </c>
      <c r="E30" s="467"/>
      <c r="F30" s="468">
        <f t="shared" si="0"/>
        <v>500</v>
      </c>
      <c r="G30" s="465"/>
      <c r="H30" s="553">
        <v>5</v>
      </c>
      <c r="I30" s="24">
        <f t="shared" si="1"/>
        <v>0</v>
      </c>
      <c r="J30" s="23">
        <f t="shared" si="2"/>
        <v>0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467">
        <v>68500</v>
      </c>
      <c r="E31" s="467"/>
      <c r="F31" s="468">
        <f t="shared" si="0"/>
        <v>68500</v>
      </c>
      <c r="G31" s="495">
        <v>49947.11</v>
      </c>
      <c r="H31" s="555">
        <v>51287.3</v>
      </c>
      <c r="I31" s="24">
        <f t="shared" si="1"/>
        <v>0.72915489051094895</v>
      </c>
      <c r="J31" s="23">
        <f t="shared" si="2"/>
        <v>0.97386896951097046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 t="e">
        <f t="shared" si="1"/>
        <v>#DIV/0!</v>
      </c>
      <c r="J41" s="23" t="e">
        <f t="shared" si="2"/>
        <v>#DIV/0!</v>
      </c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122000</v>
      </c>
      <c r="E71" s="49">
        <f>SUM(E17+E70)</f>
        <v>0</v>
      </c>
      <c r="F71" s="49">
        <f>SUM(D71:E71)</f>
        <v>122000</v>
      </c>
      <c r="G71" s="49">
        <f>SUM(G17+G70)</f>
        <v>66271.72</v>
      </c>
      <c r="H71" s="62">
        <f>SUM(H17+H70)</f>
        <v>62436.11</v>
      </c>
      <c r="I71" s="34">
        <f>SUM(G71/F71)</f>
        <v>0.54321081967213114</v>
      </c>
      <c r="J71" s="33">
        <f>SUM(G71/H71)</f>
        <v>1.0614325588189271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139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s="127" customFormat="1" x14ac:dyDescent="0.2">
      <c r="B80" s="129"/>
      <c r="C80" s="129"/>
      <c r="D80" s="129"/>
      <c r="E80" s="129"/>
      <c r="F80" s="129"/>
      <c r="G80" s="129"/>
      <c r="H80" s="129"/>
      <c r="I80" s="129"/>
      <c r="J80" s="129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view="pageBreakPreview" topLeftCell="A11" zoomScaleNormal="100" zoomScaleSheetLayoutView="100" workbookViewId="0">
      <selection activeCell="E127" sqref="E127"/>
    </sheetView>
  </sheetViews>
  <sheetFormatPr defaultRowHeight="12.75" x14ac:dyDescent="0.2"/>
  <cols>
    <col min="1" max="1" width="7.69921875" style="230" customWidth="1"/>
    <col min="2" max="2" width="28.69921875" style="231" customWidth="1"/>
    <col min="3" max="3" width="5.19921875" style="232" customWidth="1"/>
    <col min="4" max="6" width="9.69921875" style="141" customWidth="1"/>
    <col min="7" max="7" width="11.69921875" style="141" customWidth="1"/>
    <col min="8" max="8" width="9.69921875" style="141" customWidth="1"/>
    <col min="9" max="9" width="5.8984375" style="141" customWidth="1"/>
    <col min="10" max="10" width="5.8984375" style="142" customWidth="1"/>
    <col min="11" max="16384" width="8.796875" style="142"/>
  </cols>
  <sheetData>
    <row r="1" spans="1:10" s="147" customFormat="1" ht="15" x14ac:dyDescent="0.25">
      <c r="A1" s="114" t="s">
        <v>53</v>
      </c>
      <c r="B1" s="434"/>
      <c r="C1" s="435"/>
      <c r="D1" s="436"/>
      <c r="E1" s="436"/>
      <c r="F1" s="437"/>
      <c r="G1" s="438" t="s">
        <v>536</v>
      </c>
      <c r="H1" s="436"/>
      <c r="I1" s="149"/>
    </row>
    <row r="2" spans="1:10" s="147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149"/>
    </row>
    <row r="3" spans="1:10" s="147" customFormat="1" ht="15" customHeight="1" x14ac:dyDescent="0.25">
      <c r="A3" s="439"/>
      <c r="B3" s="119"/>
      <c r="C3" s="435"/>
      <c r="D3" s="437"/>
      <c r="E3" s="437"/>
      <c r="F3" s="441"/>
      <c r="G3" s="421"/>
      <c r="H3" s="418"/>
      <c r="I3" s="149"/>
    </row>
    <row r="4" spans="1:10" s="147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 t="s">
        <v>890</v>
      </c>
      <c r="I4" s="145"/>
      <c r="J4" s="146"/>
    </row>
    <row r="5" spans="1:10" s="147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145"/>
      <c r="J5" s="146"/>
    </row>
    <row r="6" spans="1:10" s="147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418" t="s">
        <v>18</v>
      </c>
      <c r="I6" s="145"/>
      <c r="J6" s="149"/>
    </row>
    <row r="7" spans="1:10" s="147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145"/>
      <c r="J7" s="149"/>
    </row>
    <row r="8" spans="1:10" s="147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145"/>
      <c r="J8" s="149"/>
    </row>
    <row r="9" spans="1:10" s="147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145"/>
      <c r="J9" s="149"/>
    </row>
    <row r="10" spans="1:10" s="147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152"/>
      <c r="J10" s="149"/>
    </row>
    <row r="11" spans="1:10" s="147" customFormat="1" ht="15" customHeight="1" x14ac:dyDescent="0.2">
      <c r="A11" s="153"/>
      <c r="B11" s="154"/>
      <c r="C11" s="151"/>
      <c r="D11" s="151"/>
      <c r="E11" s="143"/>
      <c r="F11" s="144"/>
      <c r="G11" s="148"/>
      <c r="H11" s="155"/>
      <c r="I11" s="152"/>
      <c r="J11" s="149"/>
    </row>
    <row r="12" spans="1:10" s="161" customFormat="1" ht="15" customHeight="1" x14ac:dyDescent="0.25">
      <c r="A12" s="156" t="s">
        <v>307</v>
      </c>
      <c r="B12" s="157"/>
      <c r="C12" s="158"/>
      <c r="D12" s="158"/>
      <c r="E12" s="158"/>
      <c r="F12" s="158"/>
      <c r="G12" s="159"/>
      <c r="H12" s="160"/>
      <c r="I12" s="160"/>
    </row>
    <row r="13" spans="1:10" s="161" customFormat="1" ht="15" customHeight="1" x14ac:dyDescent="0.25">
      <c r="A13" s="156" t="s">
        <v>899</v>
      </c>
      <c r="B13" s="157"/>
      <c r="C13" s="158"/>
      <c r="D13" s="158"/>
      <c r="E13" s="158"/>
      <c r="F13" s="158"/>
      <c r="G13" s="159"/>
      <c r="H13" s="160"/>
      <c r="I13" s="160"/>
    </row>
    <row r="14" spans="1:10" s="147" customFormat="1" ht="15" customHeight="1" x14ac:dyDescent="0.2">
      <c r="A14" s="150"/>
      <c r="B14" s="154"/>
      <c r="C14" s="162"/>
      <c r="D14" s="151"/>
      <c r="E14" s="151"/>
      <c r="F14" s="151"/>
      <c r="G14" s="163"/>
      <c r="H14" s="164"/>
      <c r="I14" s="164"/>
      <c r="J14" s="165" t="s">
        <v>56</v>
      </c>
    </row>
    <row r="15" spans="1:10" s="169" customFormat="1" ht="60" customHeight="1" x14ac:dyDescent="0.2">
      <c r="A15" s="166" t="s">
        <v>308</v>
      </c>
      <c r="B15" s="166" t="s">
        <v>104</v>
      </c>
      <c r="C15" s="167" t="s">
        <v>103</v>
      </c>
      <c r="D15" s="166" t="s">
        <v>301</v>
      </c>
      <c r="E15" s="166" t="s">
        <v>309</v>
      </c>
      <c r="F15" s="69" t="s">
        <v>310</v>
      </c>
      <c r="G15" s="168" t="s">
        <v>102</v>
      </c>
      <c r="H15" s="168" t="s">
        <v>101</v>
      </c>
      <c r="I15" s="166" t="s">
        <v>311</v>
      </c>
      <c r="J15" s="166" t="s">
        <v>312</v>
      </c>
    </row>
    <row r="16" spans="1:10" s="177" customFormat="1" ht="12" x14ac:dyDescent="0.2">
      <c r="A16" s="170">
        <v>1</v>
      </c>
      <c r="B16" s="171">
        <v>2</v>
      </c>
      <c r="C16" s="172">
        <v>3</v>
      </c>
      <c r="D16" s="170">
        <v>4</v>
      </c>
      <c r="E16" s="170">
        <v>5</v>
      </c>
      <c r="F16" s="173" t="s">
        <v>12</v>
      </c>
      <c r="G16" s="174">
        <v>7</v>
      </c>
      <c r="H16" s="170">
        <v>8</v>
      </c>
      <c r="I16" s="175">
        <v>9</v>
      </c>
      <c r="J16" s="176">
        <v>10</v>
      </c>
    </row>
    <row r="17" spans="1:10" s="169" customFormat="1" ht="15" customHeight="1" x14ac:dyDescent="0.2">
      <c r="A17" s="178">
        <v>1</v>
      </c>
      <c r="B17" s="179" t="s">
        <v>313</v>
      </c>
      <c r="C17" s="180">
        <v>710000</v>
      </c>
      <c r="D17" s="181">
        <f>SUM(D18)</f>
        <v>0</v>
      </c>
      <c r="E17" s="181">
        <f>SUM(E18)</f>
        <v>0</v>
      </c>
      <c r="F17" s="181">
        <f t="shared" ref="F17:F40" si="0">SUM(D17:E17)</f>
        <v>0</v>
      </c>
      <c r="G17" s="181">
        <f>SUM(G18)</f>
        <v>0</v>
      </c>
      <c r="H17" s="181">
        <f>SUM(H18)</f>
        <v>0</v>
      </c>
      <c r="I17" s="182" t="e">
        <f t="shared" ref="I17:I69" si="1">SUM(G17/F17)</f>
        <v>#DIV/0!</v>
      </c>
      <c r="J17" s="182" t="e">
        <f t="shared" ref="J17:J69" si="2">SUM(G17/H17)</f>
        <v>#DIV/0!</v>
      </c>
    </row>
    <row r="18" spans="1:10" s="187" customFormat="1" ht="12" x14ac:dyDescent="0.2">
      <c r="A18" s="178">
        <v>2</v>
      </c>
      <c r="B18" s="183" t="s">
        <v>314</v>
      </c>
      <c r="C18" s="184">
        <v>717000</v>
      </c>
      <c r="D18" s="185">
        <f>SUM(D19)</f>
        <v>0</v>
      </c>
      <c r="E18" s="185">
        <f>SUM(E19)</f>
        <v>0</v>
      </c>
      <c r="F18" s="185">
        <f t="shared" si="0"/>
        <v>0</v>
      </c>
      <c r="G18" s="185">
        <f>SUM(G19)</f>
        <v>0</v>
      </c>
      <c r="H18" s="185">
        <f>SUM(H19)</f>
        <v>0</v>
      </c>
      <c r="I18" s="186" t="e">
        <f t="shared" si="1"/>
        <v>#DIV/0!</v>
      </c>
      <c r="J18" s="186" t="e">
        <f t="shared" si="2"/>
        <v>#DIV/0!</v>
      </c>
    </row>
    <row r="19" spans="1:10" s="187" customFormat="1" ht="12" x14ac:dyDescent="0.2">
      <c r="A19" s="178">
        <v>3</v>
      </c>
      <c r="B19" s="188" t="s">
        <v>315</v>
      </c>
      <c r="C19" s="189">
        <v>717100</v>
      </c>
      <c r="D19" s="190">
        <f>SUM(D20:D21)</f>
        <v>0</v>
      </c>
      <c r="E19" s="190">
        <f>SUM(E20:E21)</f>
        <v>0</v>
      </c>
      <c r="F19" s="190">
        <f t="shared" si="0"/>
        <v>0</v>
      </c>
      <c r="G19" s="190">
        <f>SUM(G20:G21)</f>
        <v>0</v>
      </c>
      <c r="H19" s="190">
        <f>SUM(H20:H21)</f>
        <v>0</v>
      </c>
      <c r="I19" s="186" t="e">
        <f t="shared" si="1"/>
        <v>#DIV/0!</v>
      </c>
      <c r="J19" s="186" t="e">
        <f t="shared" si="2"/>
        <v>#DIV/0!</v>
      </c>
    </row>
    <row r="20" spans="1:10" s="187" customFormat="1" ht="22.5" customHeight="1" x14ac:dyDescent="0.2">
      <c r="A20" s="178">
        <v>4</v>
      </c>
      <c r="B20" s="191" t="s">
        <v>316</v>
      </c>
      <c r="C20" s="189">
        <v>717111</v>
      </c>
      <c r="D20" s="190">
        <v>0</v>
      </c>
      <c r="E20" s="190">
        <v>0</v>
      </c>
      <c r="F20" s="190">
        <f t="shared" si="0"/>
        <v>0</v>
      </c>
      <c r="G20" s="190">
        <v>0</v>
      </c>
      <c r="H20" s="190">
        <v>0</v>
      </c>
      <c r="I20" s="186" t="e">
        <f t="shared" si="1"/>
        <v>#DIV/0!</v>
      </c>
      <c r="J20" s="186" t="e">
        <f t="shared" si="2"/>
        <v>#DIV/0!</v>
      </c>
    </row>
    <row r="21" spans="1:10" s="187" customFormat="1" ht="22.5" customHeight="1" x14ac:dyDescent="0.2">
      <c r="A21" s="178">
        <v>5</v>
      </c>
      <c r="B21" s="191" t="s">
        <v>317</v>
      </c>
      <c r="C21" s="189">
        <v>717112</v>
      </c>
      <c r="D21" s="190">
        <v>0</v>
      </c>
      <c r="E21" s="190">
        <v>0</v>
      </c>
      <c r="F21" s="190">
        <f t="shared" si="0"/>
        <v>0</v>
      </c>
      <c r="G21" s="190">
        <v>0</v>
      </c>
      <c r="H21" s="190">
        <v>0</v>
      </c>
      <c r="I21" s="186" t="e">
        <f t="shared" si="1"/>
        <v>#DIV/0!</v>
      </c>
      <c r="J21" s="186" t="e">
        <f t="shared" si="2"/>
        <v>#DIV/0!</v>
      </c>
    </row>
    <row r="22" spans="1:10" s="195" customFormat="1" ht="15" customHeight="1" x14ac:dyDescent="0.2">
      <c r="A22" s="178">
        <v>6</v>
      </c>
      <c r="B22" s="192" t="s">
        <v>847</v>
      </c>
      <c r="C22" s="193">
        <v>720000</v>
      </c>
      <c r="D22" s="194">
        <f>SUM(D23+D30+D56)</f>
        <v>1219000</v>
      </c>
      <c r="E22" s="194">
        <f>SUM(E23+E30+E56)</f>
        <v>0</v>
      </c>
      <c r="F22" s="194">
        <f t="shared" si="0"/>
        <v>1219000</v>
      </c>
      <c r="G22" s="194">
        <f>SUM(G23+G30+G56)</f>
        <v>1400222.95</v>
      </c>
      <c r="H22" s="194">
        <f>SUM(H23+H30+H56)</f>
        <v>1572663.71</v>
      </c>
      <c r="I22" s="182">
        <f t="shared" si="1"/>
        <v>1.1486652584085315</v>
      </c>
      <c r="J22" s="182">
        <f t="shared" si="2"/>
        <v>0.890351154602531</v>
      </c>
    </row>
    <row r="23" spans="1:10" s="198" customFormat="1" ht="25.5" customHeight="1" x14ac:dyDescent="0.2">
      <c r="A23" s="178">
        <v>7</v>
      </c>
      <c r="B23" s="196" t="s">
        <v>318</v>
      </c>
      <c r="C23" s="197">
        <v>721000</v>
      </c>
      <c r="D23" s="185">
        <f>SUM(D24+D28+D29)</f>
        <v>0</v>
      </c>
      <c r="E23" s="185">
        <f>SUM(E24+E28+E29)</f>
        <v>0</v>
      </c>
      <c r="F23" s="185">
        <f t="shared" si="0"/>
        <v>0</v>
      </c>
      <c r="G23" s="185">
        <f>SUM(G24+G28+G29)</f>
        <v>0</v>
      </c>
      <c r="H23" s="185">
        <f>SUM(H24+H28+H29)</f>
        <v>0</v>
      </c>
      <c r="I23" s="186" t="e">
        <f t="shared" si="1"/>
        <v>#DIV/0!</v>
      </c>
      <c r="J23" s="186" t="e">
        <f t="shared" si="2"/>
        <v>#DIV/0!</v>
      </c>
    </row>
    <row r="24" spans="1:10" s="187" customFormat="1" ht="24" x14ac:dyDescent="0.2">
      <c r="A24" s="178">
        <v>8</v>
      </c>
      <c r="B24" s="188" t="s">
        <v>319</v>
      </c>
      <c r="C24" s="199">
        <v>721100</v>
      </c>
      <c r="D24" s="190">
        <f>SUM(D25:D27)</f>
        <v>0</v>
      </c>
      <c r="E24" s="190">
        <f>SUM(E25:E27)</f>
        <v>0</v>
      </c>
      <c r="F24" s="190">
        <f t="shared" si="0"/>
        <v>0</v>
      </c>
      <c r="G24" s="190">
        <f>SUM(G25:G27)</f>
        <v>0</v>
      </c>
      <c r="H24" s="190">
        <f>SUM(H25:H27)</f>
        <v>0</v>
      </c>
      <c r="I24" s="186" t="e">
        <f t="shared" si="1"/>
        <v>#DIV/0!</v>
      </c>
      <c r="J24" s="186" t="e">
        <f t="shared" si="2"/>
        <v>#DIV/0!</v>
      </c>
    </row>
    <row r="25" spans="1:10" s="187" customFormat="1" ht="15" customHeight="1" x14ac:dyDescent="0.2">
      <c r="A25" s="178">
        <v>9</v>
      </c>
      <c r="B25" s="200" t="s">
        <v>320</v>
      </c>
      <c r="C25" s="201">
        <v>721110</v>
      </c>
      <c r="D25" s="185"/>
      <c r="E25" s="185"/>
      <c r="F25" s="185">
        <f t="shared" si="0"/>
        <v>0</v>
      </c>
      <c r="G25" s="202">
        <v>0</v>
      </c>
      <c r="H25" s="202">
        <v>0</v>
      </c>
      <c r="I25" s="186" t="e">
        <f t="shared" si="1"/>
        <v>#DIV/0!</v>
      </c>
      <c r="J25" s="186" t="e">
        <f t="shared" si="2"/>
        <v>#DIV/0!</v>
      </c>
    </row>
    <row r="26" spans="1:10" s="187" customFormat="1" ht="12" x14ac:dyDescent="0.2">
      <c r="A26" s="178">
        <v>10</v>
      </c>
      <c r="B26" s="200" t="s">
        <v>321</v>
      </c>
      <c r="C26" s="201">
        <v>721120</v>
      </c>
      <c r="D26" s="185"/>
      <c r="E26" s="185"/>
      <c r="F26" s="185">
        <f t="shared" si="0"/>
        <v>0</v>
      </c>
      <c r="G26" s="202"/>
      <c r="H26" s="202"/>
      <c r="I26" s="186" t="e">
        <f t="shared" si="1"/>
        <v>#DIV/0!</v>
      </c>
      <c r="J26" s="186" t="e">
        <f t="shared" si="2"/>
        <v>#DIV/0!</v>
      </c>
    </row>
    <row r="27" spans="1:10" s="169" customFormat="1" ht="24" x14ac:dyDescent="0.2">
      <c r="A27" s="178">
        <v>11</v>
      </c>
      <c r="B27" s="200" t="s">
        <v>322</v>
      </c>
      <c r="C27" s="203">
        <v>721190</v>
      </c>
      <c r="D27" s="185"/>
      <c r="E27" s="185"/>
      <c r="F27" s="185">
        <f t="shared" si="0"/>
        <v>0</v>
      </c>
      <c r="G27" s="202"/>
      <c r="H27" s="202"/>
      <c r="I27" s="186" t="e">
        <f t="shared" si="1"/>
        <v>#DIV/0!</v>
      </c>
      <c r="J27" s="186" t="e">
        <f t="shared" si="2"/>
        <v>#DIV/0!</v>
      </c>
    </row>
    <row r="28" spans="1:10" s="169" customFormat="1" ht="12" x14ac:dyDescent="0.2">
      <c r="A28" s="178">
        <v>12</v>
      </c>
      <c r="B28" s="200" t="s">
        <v>323</v>
      </c>
      <c r="C28" s="203">
        <v>721200</v>
      </c>
      <c r="D28" s="204"/>
      <c r="E28" s="204"/>
      <c r="F28" s="204">
        <f t="shared" si="0"/>
        <v>0</v>
      </c>
      <c r="G28" s="205"/>
      <c r="H28" s="205"/>
      <c r="I28" s="186" t="e">
        <f t="shared" si="1"/>
        <v>#DIV/0!</v>
      </c>
      <c r="J28" s="186" t="e">
        <f t="shared" si="2"/>
        <v>#DIV/0!</v>
      </c>
    </row>
    <row r="29" spans="1:10" s="169" customFormat="1" ht="12" x14ac:dyDescent="0.2">
      <c r="A29" s="178">
        <v>13</v>
      </c>
      <c r="B29" s="200" t="s">
        <v>324</v>
      </c>
      <c r="C29" s="203">
        <v>721500</v>
      </c>
      <c r="D29" s="190"/>
      <c r="E29" s="190"/>
      <c r="F29" s="190">
        <f t="shared" si="0"/>
        <v>0</v>
      </c>
      <c r="G29" s="205"/>
      <c r="H29" s="205"/>
      <c r="I29" s="186" t="e">
        <f t="shared" si="1"/>
        <v>#DIV/0!</v>
      </c>
      <c r="J29" s="186" t="e">
        <f t="shared" si="2"/>
        <v>#DIV/0!</v>
      </c>
    </row>
    <row r="30" spans="1:10" s="198" customFormat="1" ht="24" x14ac:dyDescent="0.2">
      <c r="A30" s="178">
        <v>14</v>
      </c>
      <c r="B30" s="196" t="s">
        <v>848</v>
      </c>
      <c r="C30" s="206">
        <v>722000</v>
      </c>
      <c r="D30" s="202">
        <f>SUM(D31+D40+D41+D42+D43+D44+D45+D47)</f>
        <v>1219000</v>
      </c>
      <c r="E30" s="202">
        <f>SUM(E31+E40+E41+E42+E43+E46+E48)</f>
        <v>0</v>
      </c>
      <c r="F30" s="185">
        <f t="shared" si="0"/>
        <v>1219000</v>
      </c>
      <c r="G30" s="185">
        <f>SUM(G31+G41+G42+G43+G46+G47)</f>
        <v>1400222.95</v>
      </c>
      <c r="H30" s="185">
        <f>SUM(H31+H41+H42+H43+H46+H47)</f>
        <v>1572663.71</v>
      </c>
      <c r="I30" s="186">
        <f t="shared" si="1"/>
        <v>1.1486652584085315</v>
      </c>
      <c r="J30" s="186">
        <f t="shared" si="2"/>
        <v>0.890351154602531</v>
      </c>
    </row>
    <row r="31" spans="1:10" s="169" customFormat="1" ht="15.75" customHeight="1" x14ac:dyDescent="0.2">
      <c r="A31" s="170">
        <v>15</v>
      </c>
      <c r="B31" s="200" t="s">
        <v>869</v>
      </c>
      <c r="C31" s="223">
        <v>7221</v>
      </c>
      <c r="D31" s="205">
        <f>SUM(D34:D39)</f>
        <v>1204000</v>
      </c>
      <c r="E31" s="204"/>
      <c r="F31" s="204">
        <f t="shared" si="0"/>
        <v>1204000</v>
      </c>
      <c r="G31" s="205">
        <f>SUM(G32:G39)</f>
        <v>1363009.4</v>
      </c>
      <c r="H31" s="205">
        <f>SUM(H32:H39)</f>
        <v>1453009.7</v>
      </c>
      <c r="I31" s="186">
        <f t="shared" si="1"/>
        <v>1.1320676079734218</v>
      </c>
      <c r="J31" s="186">
        <f t="shared" si="2"/>
        <v>0.93805939492351631</v>
      </c>
    </row>
    <row r="32" spans="1:10" s="169" customFormat="1" ht="12" x14ac:dyDescent="0.2">
      <c r="A32" s="533" t="s">
        <v>849</v>
      </c>
      <c r="B32" s="200" t="s">
        <v>799</v>
      </c>
      <c r="C32" s="203">
        <v>722101</v>
      </c>
      <c r="D32" s="205"/>
      <c r="E32" s="204"/>
      <c r="F32" s="204"/>
      <c r="G32" s="205">
        <v>1060</v>
      </c>
      <c r="H32" s="205">
        <v>235</v>
      </c>
      <c r="I32" s="186"/>
      <c r="J32" s="186"/>
    </row>
    <row r="33" spans="1:10" s="169" customFormat="1" ht="12" x14ac:dyDescent="0.2">
      <c r="A33" s="533" t="s">
        <v>855</v>
      </c>
      <c r="B33" s="200" t="s">
        <v>800</v>
      </c>
      <c r="C33" s="203">
        <v>722102</v>
      </c>
      <c r="D33" s="205"/>
      <c r="E33" s="204"/>
      <c r="F33" s="204">
        <f t="shared" si="0"/>
        <v>0</v>
      </c>
      <c r="G33" s="205">
        <v>970</v>
      </c>
      <c r="H33" s="205"/>
      <c r="I33" s="186"/>
      <c r="J33" s="186"/>
    </row>
    <row r="34" spans="1:10" s="169" customFormat="1" ht="12" x14ac:dyDescent="0.2">
      <c r="A34" s="178" t="s">
        <v>850</v>
      </c>
      <c r="B34" s="200" t="s">
        <v>801</v>
      </c>
      <c r="C34" s="203">
        <v>722103</v>
      </c>
      <c r="D34" s="205"/>
      <c r="E34" s="204"/>
      <c r="F34" s="204">
        <f t="shared" si="0"/>
        <v>0</v>
      </c>
      <c r="G34" s="205">
        <v>15</v>
      </c>
      <c r="H34" s="205">
        <v>30</v>
      </c>
      <c r="I34" s="186"/>
      <c r="J34" s="186"/>
    </row>
    <row r="35" spans="1:10" s="169" customFormat="1" ht="12" x14ac:dyDescent="0.2">
      <c r="A35" s="178" t="s">
        <v>851</v>
      </c>
      <c r="B35" s="200" t="s">
        <v>802</v>
      </c>
      <c r="C35" s="203">
        <v>722105</v>
      </c>
      <c r="D35" s="205"/>
      <c r="E35" s="204"/>
      <c r="F35" s="204">
        <f t="shared" si="0"/>
        <v>0</v>
      </c>
      <c r="G35" s="205"/>
      <c r="H35" s="205">
        <v>10</v>
      </c>
      <c r="I35" s="186"/>
      <c r="J35" s="186"/>
    </row>
    <row r="36" spans="1:10" s="169" customFormat="1" ht="12" x14ac:dyDescent="0.2">
      <c r="A36" s="178" t="s">
        <v>852</v>
      </c>
      <c r="B36" s="200" t="s">
        <v>803</v>
      </c>
      <c r="C36" s="203">
        <v>722109</v>
      </c>
      <c r="D36" s="205"/>
      <c r="E36" s="204"/>
      <c r="F36" s="204">
        <f t="shared" si="0"/>
        <v>0</v>
      </c>
      <c r="G36" s="574"/>
      <c r="H36" s="205"/>
      <c r="I36" s="186"/>
      <c r="J36" s="186"/>
    </row>
    <row r="37" spans="1:10" s="169" customFormat="1" ht="12" x14ac:dyDescent="0.2">
      <c r="A37" s="178" t="s">
        <v>853</v>
      </c>
      <c r="B37" s="200" t="s">
        <v>804</v>
      </c>
      <c r="C37" s="203">
        <v>722123</v>
      </c>
      <c r="D37" s="205"/>
      <c r="E37" s="204"/>
      <c r="F37" s="204">
        <f t="shared" si="0"/>
        <v>0</v>
      </c>
      <c r="G37" s="205">
        <v>419.4</v>
      </c>
      <c r="H37" s="205">
        <v>2105</v>
      </c>
      <c r="I37" s="186"/>
      <c r="J37" s="186"/>
    </row>
    <row r="38" spans="1:10" s="169" customFormat="1" ht="12" x14ac:dyDescent="0.2">
      <c r="A38" s="178" t="s">
        <v>854</v>
      </c>
      <c r="B38" s="200" t="s">
        <v>805</v>
      </c>
      <c r="C38" s="203">
        <v>722124</v>
      </c>
      <c r="D38" s="205">
        <v>4000</v>
      </c>
      <c r="E38" s="204"/>
      <c r="F38" s="204">
        <f t="shared" si="0"/>
        <v>4000</v>
      </c>
      <c r="G38" s="205">
        <v>2370</v>
      </c>
      <c r="H38" s="205">
        <v>1900</v>
      </c>
      <c r="I38" s="186"/>
      <c r="J38" s="186"/>
    </row>
    <row r="39" spans="1:10" s="169" customFormat="1" ht="12" x14ac:dyDescent="0.2">
      <c r="A39" s="178" t="s">
        <v>868</v>
      </c>
      <c r="B39" s="503" t="s">
        <v>806</v>
      </c>
      <c r="C39" s="203">
        <v>722125</v>
      </c>
      <c r="D39" s="205">
        <v>1200000</v>
      </c>
      <c r="E39" s="204"/>
      <c r="F39" s="204">
        <f t="shared" si="0"/>
        <v>1200000</v>
      </c>
      <c r="G39" s="205">
        <v>1358175</v>
      </c>
      <c r="H39" s="205">
        <v>1448729.7</v>
      </c>
      <c r="I39" s="186"/>
      <c r="J39" s="186"/>
    </row>
    <row r="40" spans="1:10" s="169" customFormat="1" ht="12" x14ac:dyDescent="0.2">
      <c r="A40" s="170">
        <v>16</v>
      </c>
      <c r="B40" s="534" t="s">
        <v>325</v>
      </c>
      <c r="C40" s="223">
        <v>722300</v>
      </c>
      <c r="D40" s="204"/>
      <c r="E40" s="204"/>
      <c r="F40" s="204">
        <f t="shared" si="0"/>
        <v>0</v>
      </c>
      <c r="G40" s="204"/>
      <c r="H40" s="204"/>
      <c r="I40" s="186" t="e">
        <f t="shared" si="1"/>
        <v>#DIV/0!</v>
      </c>
      <c r="J40" s="186" t="e">
        <f t="shared" si="2"/>
        <v>#DIV/0!</v>
      </c>
    </row>
    <row r="41" spans="1:10" s="169" customFormat="1" ht="24.75" customHeight="1" x14ac:dyDescent="0.2">
      <c r="A41" s="170">
        <v>17</v>
      </c>
      <c r="B41" s="196" t="s">
        <v>807</v>
      </c>
      <c r="C41" s="223">
        <v>722577</v>
      </c>
      <c r="D41" s="185"/>
      <c r="E41" s="185"/>
      <c r="F41" s="185"/>
      <c r="G41" s="185"/>
      <c r="H41" s="185"/>
      <c r="I41" s="186" t="e">
        <f t="shared" si="1"/>
        <v>#DIV/0!</v>
      </c>
      <c r="J41" s="186" t="e">
        <f t="shared" si="2"/>
        <v>#DIV/0!</v>
      </c>
    </row>
    <row r="42" spans="1:10" s="169" customFormat="1" ht="13.5" customHeight="1" x14ac:dyDescent="0.2">
      <c r="A42" s="170">
        <v>18</v>
      </c>
      <c r="B42" s="196" t="s">
        <v>326</v>
      </c>
      <c r="C42" s="206">
        <v>722600</v>
      </c>
      <c r="D42" s="208"/>
      <c r="E42" s="190"/>
      <c r="F42" s="190"/>
      <c r="G42" s="204"/>
      <c r="H42" s="204"/>
      <c r="I42" s="186" t="e">
        <f t="shared" si="1"/>
        <v>#DIV/0!</v>
      </c>
      <c r="J42" s="186" t="e">
        <f t="shared" si="2"/>
        <v>#DIV/0!</v>
      </c>
    </row>
    <row r="43" spans="1:10" s="169" customFormat="1" ht="10.5" customHeight="1" x14ac:dyDescent="0.2">
      <c r="A43" s="170">
        <v>19</v>
      </c>
      <c r="B43" s="535" t="s">
        <v>871</v>
      </c>
      <c r="C43" s="536">
        <v>7227</v>
      </c>
      <c r="D43" s="208"/>
      <c r="E43" s="190"/>
      <c r="F43" s="190">
        <f t="shared" ref="F43:F69" si="3">SUM(D43:E43)</f>
        <v>0</v>
      </c>
      <c r="G43" s="185">
        <f>SUM(G44:G45)</f>
        <v>34542.550000000003</v>
      </c>
      <c r="H43" s="185">
        <f>SUM(H44:H45)</f>
        <v>116374.01</v>
      </c>
      <c r="I43" s="186" t="e">
        <f t="shared" si="1"/>
        <v>#DIV/0!</v>
      </c>
      <c r="J43" s="186">
        <f t="shared" si="2"/>
        <v>0.29682357770433454</v>
      </c>
    </row>
    <row r="44" spans="1:10" s="169" customFormat="1" ht="10.5" customHeight="1" x14ac:dyDescent="0.2">
      <c r="A44" s="178" t="s">
        <v>856</v>
      </c>
      <c r="B44" s="209" t="s">
        <v>858</v>
      </c>
      <c r="C44" s="210">
        <v>722703</v>
      </c>
      <c r="D44" s="208"/>
      <c r="E44" s="190"/>
      <c r="F44" s="190"/>
      <c r="G44" s="208"/>
      <c r="H44" s="208">
        <v>14875.58</v>
      </c>
      <c r="I44" s="186"/>
      <c r="J44" s="186"/>
    </row>
    <row r="45" spans="1:10" s="169" customFormat="1" ht="10.5" customHeight="1" x14ac:dyDescent="0.2">
      <c r="A45" s="178" t="s">
        <v>857</v>
      </c>
      <c r="B45" s="209" t="s">
        <v>859</v>
      </c>
      <c r="C45" s="210">
        <v>722791</v>
      </c>
      <c r="D45" s="208"/>
      <c r="E45" s="190"/>
      <c r="F45" s="190"/>
      <c r="G45" s="208">
        <v>34542.550000000003</v>
      </c>
      <c r="H45" s="208">
        <v>101498.43</v>
      </c>
      <c r="I45" s="186"/>
      <c r="J45" s="186"/>
    </row>
    <row r="46" spans="1:10" s="169" customFormat="1" ht="24" x14ac:dyDescent="0.2">
      <c r="A46" s="170">
        <v>20</v>
      </c>
      <c r="B46" s="209" t="s">
        <v>328</v>
      </c>
      <c r="C46" s="210">
        <v>722800</v>
      </c>
      <c r="D46" s="208"/>
      <c r="E46" s="190"/>
      <c r="F46" s="190"/>
      <c r="G46" s="208"/>
      <c r="H46" s="208"/>
      <c r="I46" s="186" t="e">
        <f>SUM(G46/F46)</f>
        <v>#DIV/0!</v>
      </c>
      <c r="J46" s="186" t="e">
        <f>SUM(G46/H46)</f>
        <v>#DIV/0!</v>
      </c>
    </row>
    <row r="47" spans="1:10" s="169" customFormat="1" ht="24" x14ac:dyDescent="0.2">
      <c r="A47" s="537">
        <v>21</v>
      </c>
      <c r="B47" s="530" t="s">
        <v>870</v>
      </c>
      <c r="C47" s="531">
        <v>7229</v>
      </c>
      <c r="D47" s="506">
        <f>SUM(D48:D55)</f>
        <v>15000</v>
      </c>
      <c r="E47" s="532"/>
      <c r="F47" s="532">
        <f>D47+E47</f>
        <v>15000</v>
      </c>
      <c r="G47" s="506">
        <f>SUM(G48:G55)</f>
        <v>2671</v>
      </c>
      <c r="H47" s="506">
        <f>SUM(H48:H55)</f>
        <v>3280</v>
      </c>
      <c r="I47" s="507"/>
      <c r="J47" s="508"/>
    </row>
    <row r="48" spans="1:10" s="169" customFormat="1" ht="24" x14ac:dyDescent="0.2">
      <c r="A48" s="178" t="s">
        <v>860</v>
      </c>
      <c r="B48" s="209" t="s">
        <v>329</v>
      </c>
      <c r="C48" s="210">
        <v>722941</v>
      </c>
      <c r="D48" s="208"/>
      <c r="E48" s="190"/>
      <c r="F48" s="509">
        <f t="shared" ref="F48:F54" si="4">D48+E48</f>
        <v>0</v>
      </c>
      <c r="G48" s="208"/>
      <c r="H48" s="208"/>
      <c r="I48" s="186" t="e">
        <f>SUM(G48/F48)</f>
        <v>#DIV/0!</v>
      </c>
      <c r="J48" s="186" t="e">
        <f>SUM(G48/H48)</f>
        <v>#DIV/0!</v>
      </c>
    </row>
    <row r="49" spans="1:10" s="169" customFormat="1" ht="12" x14ac:dyDescent="0.2">
      <c r="A49" s="178" t="s">
        <v>861</v>
      </c>
      <c r="B49" s="209" t="s">
        <v>808</v>
      </c>
      <c r="C49" s="210">
        <v>722943</v>
      </c>
      <c r="D49" s="208">
        <v>10000</v>
      </c>
      <c r="E49" s="190"/>
      <c r="F49" s="509">
        <f t="shared" si="4"/>
        <v>10000</v>
      </c>
      <c r="G49" s="208">
        <v>350</v>
      </c>
      <c r="H49" s="208">
        <v>240</v>
      </c>
      <c r="I49" s="186"/>
      <c r="J49" s="186"/>
    </row>
    <row r="50" spans="1:10" s="169" customFormat="1" ht="12" x14ac:dyDescent="0.2">
      <c r="A50" s="178" t="s">
        <v>862</v>
      </c>
      <c r="B50" s="209" t="s">
        <v>809</v>
      </c>
      <c r="C50" s="210">
        <v>722944</v>
      </c>
      <c r="D50" s="208">
        <v>1000</v>
      </c>
      <c r="E50" s="190"/>
      <c r="F50" s="509">
        <f t="shared" si="4"/>
        <v>1000</v>
      </c>
      <c r="G50" s="208">
        <v>150</v>
      </c>
      <c r="H50" s="208">
        <v>170</v>
      </c>
      <c r="I50" s="186"/>
      <c r="J50" s="186"/>
    </row>
    <row r="51" spans="1:10" s="169" customFormat="1" ht="12" x14ac:dyDescent="0.2">
      <c r="A51" s="178" t="s">
        <v>863</v>
      </c>
      <c r="B51" s="209" t="s">
        <v>810</v>
      </c>
      <c r="C51" s="210">
        <v>722945</v>
      </c>
      <c r="D51" s="208">
        <v>4000</v>
      </c>
      <c r="E51" s="190"/>
      <c r="F51" s="509">
        <f t="shared" si="4"/>
        <v>4000</v>
      </c>
      <c r="G51" s="208">
        <v>1500</v>
      </c>
      <c r="H51" s="208">
        <v>2450</v>
      </c>
      <c r="I51" s="186"/>
      <c r="J51" s="186"/>
    </row>
    <row r="52" spans="1:10" s="169" customFormat="1" ht="12" x14ac:dyDescent="0.2">
      <c r="A52" s="178" t="s">
        <v>864</v>
      </c>
      <c r="B52" s="209" t="s">
        <v>811</v>
      </c>
      <c r="C52" s="210">
        <v>722946</v>
      </c>
      <c r="D52" s="208"/>
      <c r="E52" s="190"/>
      <c r="F52" s="509">
        <f t="shared" si="4"/>
        <v>0</v>
      </c>
      <c r="G52" s="208">
        <v>36</v>
      </c>
      <c r="H52" s="208"/>
      <c r="I52" s="186"/>
      <c r="J52" s="186"/>
    </row>
    <row r="53" spans="1:10" s="169" customFormat="1" ht="12" x14ac:dyDescent="0.2">
      <c r="A53" s="178" t="s">
        <v>865</v>
      </c>
      <c r="B53" s="209" t="s">
        <v>812</v>
      </c>
      <c r="C53" s="210">
        <v>722947</v>
      </c>
      <c r="D53" s="208"/>
      <c r="E53" s="190"/>
      <c r="F53" s="509">
        <f t="shared" si="4"/>
        <v>0</v>
      </c>
      <c r="G53" s="208">
        <v>280</v>
      </c>
      <c r="H53" s="208">
        <v>160</v>
      </c>
      <c r="I53" s="186"/>
      <c r="J53" s="186"/>
    </row>
    <row r="54" spans="1:10" s="169" customFormat="1" ht="12" x14ac:dyDescent="0.2">
      <c r="A54" s="178" t="s">
        <v>866</v>
      </c>
      <c r="B54" s="209" t="s">
        <v>813</v>
      </c>
      <c r="C54" s="210">
        <v>722948</v>
      </c>
      <c r="D54" s="208"/>
      <c r="E54" s="190"/>
      <c r="F54" s="509">
        <f t="shared" si="4"/>
        <v>0</v>
      </c>
      <c r="G54" s="208">
        <v>45</v>
      </c>
      <c r="H54" s="208">
        <v>10</v>
      </c>
      <c r="I54" s="186"/>
      <c r="J54" s="186"/>
    </row>
    <row r="55" spans="1:10" s="169" customFormat="1" ht="12" x14ac:dyDescent="0.2">
      <c r="A55" s="178" t="s">
        <v>867</v>
      </c>
      <c r="B55" s="209" t="s">
        <v>814</v>
      </c>
      <c r="C55" s="210">
        <v>722949</v>
      </c>
      <c r="D55" s="208"/>
      <c r="E55" s="190"/>
      <c r="F55" s="509"/>
      <c r="G55" s="208">
        <v>310</v>
      </c>
      <c r="H55" s="208">
        <v>250</v>
      </c>
      <c r="I55" s="186"/>
      <c r="J55" s="186"/>
    </row>
    <row r="56" spans="1:10" s="198" customFormat="1" ht="12" x14ac:dyDescent="0.2">
      <c r="A56" s="170">
        <v>22</v>
      </c>
      <c r="B56" s="196" t="s">
        <v>330</v>
      </c>
      <c r="C56" s="206">
        <v>723000</v>
      </c>
      <c r="D56" s="202">
        <f>SUM(D57)</f>
        <v>0</v>
      </c>
      <c r="E56" s="185">
        <f>SUM(E57)</f>
        <v>0</v>
      </c>
      <c r="F56" s="185">
        <f t="shared" si="3"/>
        <v>0</v>
      </c>
      <c r="G56" s="202">
        <f>SUM(G57)</f>
        <v>0</v>
      </c>
      <c r="H56" s="202">
        <f>SUM(H57)</f>
        <v>0</v>
      </c>
      <c r="I56" s="186" t="e">
        <f>SUM(G56/F56)</f>
        <v>#DIV/0!</v>
      </c>
      <c r="J56" s="186" t="e">
        <f>SUM(G56/H56)</f>
        <v>#DIV/0!</v>
      </c>
    </row>
    <row r="57" spans="1:10" s="169" customFormat="1" ht="12" x14ac:dyDescent="0.2">
      <c r="A57" s="178">
        <v>23</v>
      </c>
      <c r="B57" s="188" t="s">
        <v>331</v>
      </c>
      <c r="C57" s="207">
        <v>723100</v>
      </c>
      <c r="D57" s="208"/>
      <c r="E57" s="190"/>
      <c r="F57" s="190">
        <f t="shared" si="3"/>
        <v>0</v>
      </c>
      <c r="G57" s="208"/>
      <c r="H57" s="208"/>
      <c r="I57" s="186" t="e">
        <f t="shared" si="1"/>
        <v>#DIV/0!</v>
      </c>
      <c r="J57" s="186" t="e">
        <f t="shared" si="2"/>
        <v>#DIV/0!</v>
      </c>
    </row>
    <row r="58" spans="1:10" s="195" customFormat="1" ht="25.5" customHeight="1" x14ac:dyDescent="0.2">
      <c r="A58" s="170">
        <v>24</v>
      </c>
      <c r="B58" s="211" t="s">
        <v>332</v>
      </c>
      <c r="C58" s="212">
        <v>730000</v>
      </c>
      <c r="D58" s="213">
        <f>SUM(D59+D61+D71)</f>
        <v>0</v>
      </c>
      <c r="E58" s="194">
        <f>SUM(E59+E61+E71)</f>
        <v>0</v>
      </c>
      <c r="F58" s="194">
        <f t="shared" si="3"/>
        <v>0</v>
      </c>
      <c r="G58" s="213">
        <f>SUM(G59+G61+G71)</f>
        <v>509569.84</v>
      </c>
      <c r="H58" s="213">
        <f>SUM(H59+H61+H71)</f>
        <v>783171.08</v>
      </c>
      <c r="I58" s="182" t="e">
        <f t="shared" si="1"/>
        <v>#DIV/0!</v>
      </c>
      <c r="J58" s="182">
        <f t="shared" si="2"/>
        <v>0.65064945963019993</v>
      </c>
    </row>
    <row r="59" spans="1:10" s="198" customFormat="1" ht="36" x14ac:dyDescent="0.2">
      <c r="A59" s="170">
        <v>25</v>
      </c>
      <c r="B59" s="183" t="s">
        <v>333</v>
      </c>
      <c r="C59" s="206">
        <v>731000</v>
      </c>
      <c r="D59" s="202">
        <f>SUM(D60)</f>
        <v>0</v>
      </c>
      <c r="E59" s="185">
        <f>SUM(E60)</f>
        <v>0</v>
      </c>
      <c r="F59" s="185">
        <f t="shared" si="3"/>
        <v>0</v>
      </c>
      <c r="G59" s="202">
        <f>SUM(G60)</f>
        <v>509569.84</v>
      </c>
      <c r="H59" s="202">
        <f>SUM(H60)</f>
        <v>783171.08</v>
      </c>
      <c r="I59" s="186" t="e">
        <f t="shared" si="1"/>
        <v>#DIV/0!</v>
      </c>
      <c r="J59" s="186">
        <f t="shared" si="2"/>
        <v>0.65064945963019993</v>
      </c>
    </row>
    <row r="60" spans="1:10" s="169" customFormat="1" ht="12" x14ac:dyDescent="0.2">
      <c r="A60" s="178">
        <v>26</v>
      </c>
      <c r="B60" s="188" t="s">
        <v>334</v>
      </c>
      <c r="C60" s="203">
        <v>731100</v>
      </c>
      <c r="D60" s="205"/>
      <c r="E60" s="204"/>
      <c r="F60" s="204">
        <f t="shared" si="3"/>
        <v>0</v>
      </c>
      <c r="G60" s="204">
        <v>509569.84</v>
      </c>
      <c r="H60" s="204">
        <v>783171.08</v>
      </c>
      <c r="I60" s="186" t="e">
        <f t="shared" si="1"/>
        <v>#DIV/0!</v>
      </c>
      <c r="J60" s="186">
        <f t="shared" si="2"/>
        <v>0.65064945963019993</v>
      </c>
    </row>
    <row r="61" spans="1:10" s="169" customFormat="1" ht="25.5" customHeight="1" x14ac:dyDescent="0.2">
      <c r="A61" s="170">
        <v>27</v>
      </c>
      <c r="B61" s="196" t="s">
        <v>335</v>
      </c>
      <c r="C61" s="206">
        <v>732000</v>
      </c>
      <c r="D61" s="214">
        <f>SUM(D62)</f>
        <v>0</v>
      </c>
      <c r="E61" s="214">
        <f>SUM(E62)</f>
        <v>0</v>
      </c>
      <c r="F61" s="214">
        <f t="shared" si="3"/>
        <v>0</v>
      </c>
      <c r="G61" s="214">
        <f>SUM(G62)</f>
        <v>0</v>
      </c>
      <c r="H61" s="214">
        <f>SUM(H62)</f>
        <v>0</v>
      </c>
      <c r="I61" s="215" t="e">
        <f t="shared" si="1"/>
        <v>#DIV/0!</v>
      </c>
      <c r="J61" s="215" t="e">
        <f t="shared" si="2"/>
        <v>#DIV/0!</v>
      </c>
    </row>
    <row r="62" spans="1:10" s="169" customFormat="1" ht="24" customHeight="1" x14ac:dyDescent="0.2">
      <c r="A62" s="178">
        <v>28</v>
      </c>
      <c r="B62" s="209" t="s">
        <v>336</v>
      </c>
      <c r="C62" s="203">
        <v>732100</v>
      </c>
      <c r="D62" s="204">
        <f>SUM(D63)</f>
        <v>0</v>
      </c>
      <c r="E62" s="204">
        <f>SUM(E63)</f>
        <v>0</v>
      </c>
      <c r="F62" s="204">
        <f t="shared" si="3"/>
        <v>0</v>
      </c>
      <c r="G62" s="204">
        <f>SUM(G63)</f>
        <v>0</v>
      </c>
      <c r="H62" s="204">
        <f>SUM(H63)</f>
        <v>0</v>
      </c>
      <c r="I62" s="186" t="e">
        <f t="shared" si="1"/>
        <v>#DIV/0!</v>
      </c>
      <c r="J62" s="186" t="e">
        <f t="shared" si="2"/>
        <v>#DIV/0!</v>
      </c>
    </row>
    <row r="63" spans="1:10" s="169" customFormat="1" ht="24" x14ac:dyDescent="0.2">
      <c r="A63" s="170">
        <v>29</v>
      </c>
      <c r="B63" s="200" t="s">
        <v>337</v>
      </c>
      <c r="C63" s="203">
        <v>732110</v>
      </c>
      <c r="D63" s="204">
        <f>SUM(D64:D70)</f>
        <v>0</v>
      </c>
      <c r="E63" s="204">
        <f>SUM(E64:E70)</f>
        <v>0</v>
      </c>
      <c r="F63" s="204">
        <f t="shared" si="3"/>
        <v>0</v>
      </c>
      <c r="G63" s="204">
        <f>SUM(G64:G70)</f>
        <v>0</v>
      </c>
      <c r="H63" s="204">
        <f>SUM(H64:H70)</f>
        <v>0</v>
      </c>
      <c r="I63" s="186" t="e">
        <f t="shared" si="1"/>
        <v>#DIV/0!</v>
      </c>
      <c r="J63" s="186" t="e">
        <f t="shared" si="2"/>
        <v>#DIV/0!</v>
      </c>
    </row>
    <row r="64" spans="1:10" s="169" customFormat="1" ht="12" x14ac:dyDescent="0.2">
      <c r="A64" s="178">
        <v>30</v>
      </c>
      <c r="B64" s="200" t="s">
        <v>338</v>
      </c>
      <c r="C64" s="203">
        <v>732111</v>
      </c>
      <c r="D64" s="204"/>
      <c r="E64" s="204"/>
      <c r="F64" s="204">
        <f t="shared" si="3"/>
        <v>0</v>
      </c>
      <c r="G64" s="204"/>
      <c r="H64" s="204"/>
      <c r="I64" s="186" t="e">
        <f t="shared" si="1"/>
        <v>#DIV/0!</v>
      </c>
      <c r="J64" s="186" t="e">
        <f t="shared" si="2"/>
        <v>#DIV/0!</v>
      </c>
    </row>
    <row r="65" spans="1:10" s="169" customFormat="1" ht="12" x14ac:dyDescent="0.2">
      <c r="A65" s="178">
        <v>31</v>
      </c>
      <c r="B65" s="200" t="s">
        <v>339</v>
      </c>
      <c r="C65" s="203">
        <v>732112</v>
      </c>
      <c r="D65" s="204"/>
      <c r="E65" s="204"/>
      <c r="F65" s="204">
        <f t="shared" si="3"/>
        <v>0</v>
      </c>
      <c r="G65" s="204"/>
      <c r="H65" s="204"/>
      <c r="I65" s="186" t="e">
        <f t="shared" si="1"/>
        <v>#DIV/0!</v>
      </c>
      <c r="J65" s="186" t="e">
        <f t="shared" si="2"/>
        <v>#DIV/0!</v>
      </c>
    </row>
    <row r="66" spans="1:10" s="169" customFormat="1" ht="12" x14ac:dyDescent="0.2">
      <c r="A66" s="178">
        <v>32</v>
      </c>
      <c r="B66" s="200" t="s">
        <v>340</v>
      </c>
      <c r="C66" s="203">
        <v>732113</v>
      </c>
      <c r="D66" s="204"/>
      <c r="E66" s="204"/>
      <c r="F66" s="204">
        <f t="shared" si="3"/>
        <v>0</v>
      </c>
      <c r="G66" s="204"/>
      <c r="H66" s="204"/>
      <c r="I66" s="186" t="e">
        <f t="shared" si="1"/>
        <v>#DIV/0!</v>
      </c>
      <c r="J66" s="186" t="e">
        <f t="shared" si="2"/>
        <v>#DIV/0!</v>
      </c>
    </row>
    <row r="67" spans="1:10" s="169" customFormat="1" ht="12" x14ac:dyDescent="0.2">
      <c r="A67" s="178">
        <v>33</v>
      </c>
      <c r="B67" s="200" t="s">
        <v>341</v>
      </c>
      <c r="C67" s="203">
        <v>732114</v>
      </c>
      <c r="D67" s="204"/>
      <c r="E67" s="204"/>
      <c r="F67" s="204">
        <f t="shared" si="3"/>
        <v>0</v>
      </c>
      <c r="G67" s="204"/>
      <c r="H67" s="204"/>
      <c r="I67" s="186" t="e">
        <f t="shared" si="1"/>
        <v>#DIV/0!</v>
      </c>
      <c r="J67" s="186" t="e">
        <f t="shared" si="2"/>
        <v>#DIV/0!</v>
      </c>
    </row>
    <row r="68" spans="1:10" s="169" customFormat="1" ht="12" x14ac:dyDescent="0.2">
      <c r="A68" s="178">
        <v>34</v>
      </c>
      <c r="B68" s="200" t="s">
        <v>342</v>
      </c>
      <c r="C68" s="203">
        <v>732115</v>
      </c>
      <c r="D68" s="204"/>
      <c r="E68" s="204"/>
      <c r="F68" s="204">
        <f t="shared" si="3"/>
        <v>0</v>
      </c>
      <c r="G68" s="204"/>
      <c r="H68" s="204"/>
      <c r="I68" s="186" t="e">
        <f t="shared" si="1"/>
        <v>#DIV/0!</v>
      </c>
      <c r="J68" s="186" t="e">
        <f t="shared" si="2"/>
        <v>#DIV/0!</v>
      </c>
    </row>
    <row r="69" spans="1:10" s="169" customFormat="1" ht="12" x14ac:dyDescent="0.2">
      <c r="A69" s="178">
        <v>35</v>
      </c>
      <c r="B69" s="200" t="s">
        <v>343</v>
      </c>
      <c r="C69" s="203">
        <v>732116</v>
      </c>
      <c r="D69" s="204"/>
      <c r="E69" s="204"/>
      <c r="F69" s="204">
        <f t="shared" si="3"/>
        <v>0</v>
      </c>
      <c r="G69" s="204"/>
      <c r="H69" s="204"/>
      <c r="I69" s="186" t="e">
        <f t="shared" si="1"/>
        <v>#DIV/0!</v>
      </c>
      <c r="J69" s="186" t="e">
        <f t="shared" si="2"/>
        <v>#DIV/0!</v>
      </c>
    </row>
    <row r="70" spans="1:10" s="169" customFormat="1" ht="12" x14ac:dyDescent="0.2">
      <c r="A70" s="178">
        <v>36</v>
      </c>
      <c r="B70" s="200" t="s">
        <v>344</v>
      </c>
      <c r="C70" s="203">
        <v>732118</v>
      </c>
      <c r="D70" s="204"/>
      <c r="E70" s="204"/>
      <c r="F70" s="204"/>
      <c r="G70" s="204"/>
      <c r="H70" s="204"/>
      <c r="I70" s="186" t="e">
        <f>SUM(G70/F70)</f>
        <v>#DIV/0!</v>
      </c>
      <c r="J70" s="186" t="e">
        <f>SUM(G70/H70)</f>
        <v>#DIV/0!</v>
      </c>
    </row>
    <row r="71" spans="1:10" s="169" customFormat="1" ht="12" x14ac:dyDescent="0.2">
      <c r="A71" s="170">
        <v>37</v>
      </c>
      <c r="B71" s="216" t="s">
        <v>345</v>
      </c>
      <c r="C71" s="217">
        <v>733000</v>
      </c>
      <c r="D71" s="185">
        <f>SUM(D72)</f>
        <v>0</v>
      </c>
      <c r="E71" s="185">
        <f>SUM(E72)</f>
        <v>0</v>
      </c>
      <c r="F71" s="185">
        <f t="shared" ref="F71:F123" si="5">SUM(D71:E71)</f>
        <v>0</v>
      </c>
      <c r="G71" s="185">
        <f>SUM(G72)</f>
        <v>0</v>
      </c>
      <c r="H71" s="185">
        <f>SUM(H72)</f>
        <v>0</v>
      </c>
      <c r="I71" s="186" t="e">
        <f t="shared" ref="I71:I123" si="6">SUM(G71/F71)</f>
        <v>#DIV/0!</v>
      </c>
      <c r="J71" s="186" t="e">
        <f t="shared" ref="J71:J123" si="7">SUM(G71/H71)</f>
        <v>#DIV/0!</v>
      </c>
    </row>
    <row r="72" spans="1:10" s="169" customFormat="1" ht="12" x14ac:dyDescent="0.2">
      <c r="A72" s="178">
        <v>38</v>
      </c>
      <c r="B72" s="218" t="s">
        <v>346</v>
      </c>
      <c r="C72" s="219">
        <v>733100</v>
      </c>
      <c r="D72" s="204"/>
      <c r="E72" s="204"/>
      <c r="F72" s="204">
        <f t="shared" si="5"/>
        <v>0</v>
      </c>
      <c r="G72" s="204"/>
      <c r="H72" s="204"/>
      <c r="I72" s="186" t="e">
        <f t="shared" si="6"/>
        <v>#DIV/0!</v>
      </c>
      <c r="J72" s="186" t="e">
        <f t="shared" si="7"/>
        <v>#DIV/0!</v>
      </c>
    </row>
    <row r="73" spans="1:10" s="169" customFormat="1" ht="15" customHeight="1" x14ac:dyDescent="0.2">
      <c r="A73" s="178">
        <v>39</v>
      </c>
      <c r="B73" s="179" t="s">
        <v>347</v>
      </c>
      <c r="C73" s="220">
        <v>810000</v>
      </c>
      <c r="D73" s="213">
        <f>SUM(D74+D79+D98+D111)</f>
        <v>0</v>
      </c>
      <c r="E73" s="194">
        <f>SUM(E74+E79+E98+E111)</f>
        <v>0</v>
      </c>
      <c r="F73" s="194">
        <f t="shared" si="5"/>
        <v>0</v>
      </c>
      <c r="G73" s="213">
        <f>SUM(G74+G79+G98+G111)</f>
        <v>0</v>
      </c>
      <c r="H73" s="213">
        <f>SUM(H74+H79+H98+H111)</f>
        <v>22955</v>
      </c>
      <c r="I73" s="182" t="e">
        <f t="shared" si="6"/>
        <v>#DIV/0!</v>
      </c>
      <c r="J73" s="182">
        <f t="shared" si="7"/>
        <v>0</v>
      </c>
    </row>
    <row r="74" spans="1:10" s="169" customFormat="1" ht="24" x14ac:dyDescent="0.2">
      <c r="A74" s="178">
        <v>40</v>
      </c>
      <c r="B74" s="196" t="s">
        <v>844</v>
      </c>
      <c r="C74" s="206">
        <v>811000</v>
      </c>
      <c r="D74" s="221">
        <f>SUM(D75+D78)</f>
        <v>0</v>
      </c>
      <c r="E74" s="214">
        <f>SUM(E75+E78)</f>
        <v>0</v>
      </c>
      <c r="F74" s="214">
        <f t="shared" si="5"/>
        <v>0</v>
      </c>
      <c r="G74" s="221">
        <f>SUM(G75+G78)</f>
        <v>0</v>
      </c>
      <c r="H74" s="221">
        <f>SUM(H75+H78)</f>
        <v>22955</v>
      </c>
      <c r="I74" s="186" t="e">
        <f t="shared" si="6"/>
        <v>#DIV/0!</v>
      </c>
      <c r="J74" s="186">
        <f t="shared" si="7"/>
        <v>0</v>
      </c>
    </row>
    <row r="75" spans="1:10" s="169" customFormat="1" ht="12" x14ac:dyDescent="0.2">
      <c r="A75" s="178">
        <v>41</v>
      </c>
      <c r="B75" s="188" t="s">
        <v>348</v>
      </c>
      <c r="C75" s="207">
        <v>811100</v>
      </c>
      <c r="D75" s="205">
        <f>SUM(D76+D77)</f>
        <v>0</v>
      </c>
      <c r="E75" s="204">
        <f>SUM(E76+E77)</f>
        <v>0</v>
      </c>
      <c r="F75" s="204">
        <f t="shared" si="5"/>
        <v>0</v>
      </c>
      <c r="G75" s="205">
        <f>SUM(G76+G77)</f>
        <v>0</v>
      </c>
      <c r="H75" s="205">
        <f>SUM(H76+H77)</f>
        <v>22955</v>
      </c>
      <c r="I75" s="186" t="e">
        <f t="shared" si="6"/>
        <v>#DIV/0!</v>
      </c>
      <c r="J75" s="186">
        <f t="shared" si="7"/>
        <v>0</v>
      </c>
    </row>
    <row r="76" spans="1:10" s="169" customFormat="1" ht="12.75" customHeight="1" x14ac:dyDescent="0.2">
      <c r="A76" s="178">
        <v>42</v>
      </c>
      <c r="B76" s="188" t="s">
        <v>349</v>
      </c>
      <c r="C76" s="207">
        <v>811110</v>
      </c>
      <c r="D76" s="205"/>
      <c r="E76" s="204"/>
      <c r="F76" s="204">
        <f t="shared" si="5"/>
        <v>0</v>
      </c>
      <c r="G76" s="204"/>
      <c r="H76" s="204">
        <v>22955</v>
      </c>
      <c r="I76" s="186" t="e">
        <f t="shared" si="6"/>
        <v>#DIV/0!</v>
      </c>
      <c r="J76" s="186">
        <f t="shared" si="7"/>
        <v>0</v>
      </c>
    </row>
    <row r="77" spans="1:10" s="169" customFormat="1" ht="12" x14ac:dyDescent="0.2">
      <c r="A77" s="178">
        <v>43</v>
      </c>
      <c r="B77" s="222" t="s">
        <v>350</v>
      </c>
      <c r="C77" s="219">
        <v>811120</v>
      </c>
      <c r="D77" s="205"/>
      <c r="E77" s="204"/>
      <c r="F77" s="204">
        <f t="shared" si="5"/>
        <v>0</v>
      </c>
      <c r="G77" s="204"/>
      <c r="H77" s="204"/>
      <c r="I77" s="186" t="e">
        <f t="shared" si="6"/>
        <v>#DIV/0!</v>
      </c>
      <c r="J77" s="186" t="e">
        <f t="shared" si="7"/>
        <v>#DIV/0!</v>
      </c>
    </row>
    <row r="78" spans="1:10" s="169" customFormat="1" ht="12" x14ac:dyDescent="0.2">
      <c r="A78" s="178">
        <v>44</v>
      </c>
      <c r="B78" s="188" t="s">
        <v>351</v>
      </c>
      <c r="C78" s="207">
        <v>811900</v>
      </c>
      <c r="D78" s="205"/>
      <c r="E78" s="204"/>
      <c r="F78" s="204">
        <f t="shared" si="5"/>
        <v>0</v>
      </c>
      <c r="G78" s="204"/>
      <c r="H78" s="204"/>
      <c r="I78" s="186" t="e">
        <f t="shared" si="6"/>
        <v>#DIV/0!</v>
      </c>
      <c r="J78" s="186" t="e">
        <f t="shared" si="7"/>
        <v>#DIV/0!</v>
      </c>
    </row>
    <row r="79" spans="1:10" s="198" customFormat="1" ht="24" x14ac:dyDescent="0.2">
      <c r="A79" s="178">
        <v>45</v>
      </c>
      <c r="B79" s="196" t="s">
        <v>352</v>
      </c>
      <c r="C79" s="223">
        <v>813000</v>
      </c>
      <c r="D79" s="202">
        <f>SUM(D80+D88+D91+D92+D93+D96+D97)</f>
        <v>0</v>
      </c>
      <c r="E79" s="185">
        <f>SUM(E80+E88+E91+E92+E93+E96+E97)</f>
        <v>0</v>
      </c>
      <c r="F79" s="185">
        <f t="shared" si="5"/>
        <v>0</v>
      </c>
      <c r="G79" s="202">
        <f>SUM(G80+G88+G91+G92+G93+G96+G97)</f>
        <v>0</v>
      </c>
      <c r="H79" s="202">
        <f>SUM(H80+H88+H91+H92+H93+H96+H97)</f>
        <v>0</v>
      </c>
      <c r="I79" s="186" t="e">
        <f t="shared" si="6"/>
        <v>#DIV/0!</v>
      </c>
      <c r="J79" s="186" t="e">
        <f t="shared" si="7"/>
        <v>#DIV/0!</v>
      </c>
    </row>
    <row r="80" spans="1:10" s="169" customFormat="1" ht="25.5" customHeight="1" x14ac:dyDescent="0.2">
      <c r="A80" s="178">
        <v>46</v>
      </c>
      <c r="B80" s="200" t="s">
        <v>353</v>
      </c>
      <c r="C80" s="203">
        <v>813100</v>
      </c>
      <c r="D80" s="205">
        <f>SUM(D81)</f>
        <v>0</v>
      </c>
      <c r="E80" s="204">
        <f>SUM(E81)</f>
        <v>0</v>
      </c>
      <c r="F80" s="204">
        <f t="shared" si="5"/>
        <v>0</v>
      </c>
      <c r="G80" s="205">
        <f>SUM(G81)</f>
        <v>0</v>
      </c>
      <c r="H80" s="205">
        <f>SUM(H81)</f>
        <v>0</v>
      </c>
      <c r="I80" s="186" t="e">
        <f t="shared" si="6"/>
        <v>#DIV/0!</v>
      </c>
      <c r="J80" s="186" t="e">
        <f t="shared" si="7"/>
        <v>#DIV/0!</v>
      </c>
    </row>
    <row r="81" spans="1:10" s="169" customFormat="1" ht="25.5" customHeight="1" x14ac:dyDescent="0.2">
      <c r="A81" s="178">
        <v>47</v>
      </c>
      <c r="B81" s="200" t="s">
        <v>354</v>
      </c>
      <c r="C81" s="203">
        <v>813110</v>
      </c>
      <c r="D81" s="205">
        <f>SUM(D82:D86)</f>
        <v>0</v>
      </c>
      <c r="E81" s="204">
        <f>SUM(E82:E86)</f>
        <v>0</v>
      </c>
      <c r="F81" s="204">
        <f t="shared" si="5"/>
        <v>0</v>
      </c>
      <c r="G81" s="205">
        <f>SUM(G82:G86)</f>
        <v>0</v>
      </c>
      <c r="H81" s="205">
        <f>SUM(H82:H86)</f>
        <v>0</v>
      </c>
      <c r="I81" s="186" t="e">
        <f t="shared" si="6"/>
        <v>#DIV/0!</v>
      </c>
      <c r="J81" s="186" t="e">
        <f t="shared" si="7"/>
        <v>#DIV/0!</v>
      </c>
    </row>
    <row r="82" spans="1:10" s="169" customFormat="1" ht="12" x14ac:dyDescent="0.2">
      <c r="A82" s="178">
        <v>48</v>
      </c>
      <c r="B82" s="224" t="s">
        <v>355</v>
      </c>
      <c r="C82" s="225">
        <v>813112</v>
      </c>
      <c r="D82" s="205"/>
      <c r="E82" s="204"/>
      <c r="F82" s="204">
        <f t="shared" si="5"/>
        <v>0</v>
      </c>
      <c r="G82" s="204"/>
      <c r="H82" s="204"/>
      <c r="I82" s="186" t="e">
        <f t="shared" si="6"/>
        <v>#DIV/0!</v>
      </c>
      <c r="J82" s="186" t="e">
        <f t="shared" si="7"/>
        <v>#DIV/0!</v>
      </c>
    </row>
    <row r="83" spans="1:10" s="169" customFormat="1" ht="12" x14ac:dyDescent="0.2">
      <c r="A83" s="178">
        <v>49</v>
      </c>
      <c r="B83" s="224" t="s">
        <v>356</v>
      </c>
      <c r="C83" s="225">
        <v>813113</v>
      </c>
      <c r="D83" s="205"/>
      <c r="E83" s="204"/>
      <c r="F83" s="204">
        <f t="shared" si="5"/>
        <v>0</v>
      </c>
      <c r="G83" s="204"/>
      <c r="H83" s="204"/>
      <c r="I83" s="186" t="e">
        <f t="shared" si="6"/>
        <v>#DIV/0!</v>
      </c>
      <c r="J83" s="186" t="e">
        <f t="shared" si="7"/>
        <v>#DIV/0!</v>
      </c>
    </row>
    <row r="84" spans="1:10" s="169" customFormat="1" ht="12" x14ac:dyDescent="0.2">
      <c r="A84" s="178">
        <v>50</v>
      </c>
      <c r="B84" s="224" t="s">
        <v>357</v>
      </c>
      <c r="C84" s="225">
        <v>813114</v>
      </c>
      <c r="D84" s="205"/>
      <c r="E84" s="204"/>
      <c r="F84" s="204">
        <f t="shared" si="5"/>
        <v>0</v>
      </c>
      <c r="G84" s="204"/>
      <c r="H84" s="204"/>
      <c r="I84" s="186" t="e">
        <f t="shared" si="6"/>
        <v>#DIV/0!</v>
      </c>
      <c r="J84" s="186" t="e">
        <f t="shared" si="7"/>
        <v>#DIV/0!</v>
      </c>
    </row>
    <row r="85" spans="1:10" s="169" customFormat="1" ht="12" x14ac:dyDescent="0.2">
      <c r="A85" s="178">
        <v>51</v>
      </c>
      <c r="B85" s="224" t="s">
        <v>358</v>
      </c>
      <c r="C85" s="225">
        <v>813115</v>
      </c>
      <c r="D85" s="205"/>
      <c r="E85" s="204"/>
      <c r="F85" s="204">
        <f t="shared" si="5"/>
        <v>0</v>
      </c>
      <c r="G85" s="204"/>
      <c r="H85" s="204"/>
      <c r="I85" s="186" t="e">
        <f t="shared" si="6"/>
        <v>#DIV/0!</v>
      </c>
      <c r="J85" s="186" t="e">
        <f t="shared" si="7"/>
        <v>#DIV/0!</v>
      </c>
    </row>
    <row r="86" spans="1:10" s="195" customFormat="1" ht="12" x14ac:dyDescent="0.2">
      <c r="A86" s="178">
        <v>52</v>
      </c>
      <c r="B86" s="224" t="s">
        <v>359</v>
      </c>
      <c r="C86" s="225">
        <v>813116</v>
      </c>
      <c r="D86" s="205"/>
      <c r="E86" s="204"/>
      <c r="F86" s="204">
        <f t="shared" si="5"/>
        <v>0</v>
      </c>
      <c r="G86" s="204"/>
      <c r="H86" s="204"/>
      <c r="I86" s="186" t="e">
        <f t="shared" si="6"/>
        <v>#DIV/0!</v>
      </c>
      <c r="J86" s="186" t="e">
        <f t="shared" si="7"/>
        <v>#DIV/0!</v>
      </c>
    </row>
    <row r="87" spans="1:10" s="195" customFormat="1" ht="12" x14ac:dyDescent="0.2">
      <c r="A87" s="178">
        <v>53</v>
      </c>
      <c r="B87" s="224" t="s">
        <v>360</v>
      </c>
      <c r="C87" s="225">
        <v>813118</v>
      </c>
      <c r="D87" s="205"/>
      <c r="E87" s="204"/>
      <c r="F87" s="204"/>
      <c r="G87" s="205"/>
      <c r="H87" s="205"/>
      <c r="I87" s="186" t="e">
        <f>SUM(G87/F87)</f>
        <v>#DIV/0!</v>
      </c>
      <c r="J87" s="186" t="e">
        <f>SUM(G87/H87)</f>
        <v>#DIV/0!</v>
      </c>
    </row>
    <row r="88" spans="1:10" s="169" customFormat="1" ht="25.5" customHeight="1" x14ac:dyDescent="0.2">
      <c r="A88" s="178">
        <v>54</v>
      </c>
      <c r="B88" s="200" t="s">
        <v>361</v>
      </c>
      <c r="C88" s="203">
        <v>813200</v>
      </c>
      <c r="D88" s="205">
        <f>SUM(D89:D90)</f>
        <v>0</v>
      </c>
      <c r="E88" s="204">
        <f>SUM(E89:E90)</f>
        <v>0</v>
      </c>
      <c r="F88" s="204">
        <f t="shared" si="5"/>
        <v>0</v>
      </c>
      <c r="G88" s="205">
        <f>SUM(G89:G90)</f>
        <v>0</v>
      </c>
      <c r="H88" s="205">
        <f>SUM(H89:H90)</f>
        <v>0</v>
      </c>
      <c r="I88" s="186" t="e">
        <f t="shared" si="6"/>
        <v>#DIV/0!</v>
      </c>
      <c r="J88" s="186" t="e">
        <f t="shared" si="7"/>
        <v>#DIV/0!</v>
      </c>
    </row>
    <row r="89" spans="1:10" s="198" customFormat="1" ht="12" x14ac:dyDescent="0.2">
      <c r="A89" s="178">
        <v>55</v>
      </c>
      <c r="B89" s="226" t="s">
        <v>362</v>
      </c>
      <c r="C89" s="227">
        <v>813210</v>
      </c>
      <c r="D89" s="205"/>
      <c r="E89" s="204"/>
      <c r="F89" s="204">
        <f t="shared" si="5"/>
        <v>0</v>
      </c>
      <c r="G89" s="204"/>
      <c r="H89" s="204"/>
      <c r="I89" s="186" t="e">
        <f t="shared" si="6"/>
        <v>#DIV/0!</v>
      </c>
      <c r="J89" s="186" t="e">
        <f t="shared" si="7"/>
        <v>#DIV/0!</v>
      </c>
    </row>
    <row r="90" spans="1:10" s="195" customFormat="1" ht="25.5" customHeight="1" x14ac:dyDescent="0.2">
      <c r="A90" s="178">
        <v>56</v>
      </c>
      <c r="B90" s="200" t="s">
        <v>363</v>
      </c>
      <c r="C90" s="203">
        <v>813220</v>
      </c>
      <c r="D90" s="205"/>
      <c r="E90" s="204"/>
      <c r="F90" s="204">
        <f t="shared" si="5"/>
        <v>0</v>
      </c>
      <c r="G90" s="204"/>
      <c r="H90" s="204"/>
      <c r="I90" s="186" t="e">
        <f t="shared" si="6"/>
        <v>#DIV/0!</v>
      </c>
      <c r="J90" s="186" t="e">
        <f t="shared" si="7"/>
        <v>#DIV/0!</v>
      </c>
    </row>
    <row r="91" spans="1:10" s="169" customFormat="1" ht="25.5" customHeight="1" x14ac:dyDescent="0.2">
      <c r="A91" s="178">
        <v>57</v>
      </c>
      <c r="B91" s="222" t="s">
        <v>364</v>
      </c>
      <c r="C91" s="203">
        <v>813300</v>
      </c>
      <c r="D91" s="205"/>
      <c r="E91" s="204"/>
      <c r="F91" s="204">
        <f t="shared" si="5"/>
        <v>0</v>
      </c>
      <c r="G91" s="204"/>
      <c r="H91" s="204"/>
      <c r="I91" s="186" t="e">
        <f t="shared" si="6"/>
        <v>#DIV/0!</v>
      </c>
      <c r="J91" s="186" t="e">
        <f t="shared" si="7"/>
        <v>#DIV/0!</v>
      </c>
    </row>
    <row r="92" spans="1:10" s="169" customFormat="1" ht="25.5" customHeight="1" x14ac:dyDescent="0.2">
      <c r="A92" s="178">
        <v>58</v>
      </c>
      <c r="B92" s="200" t="s">
        <v>365</v>
      </c>
      <c r="C92" s="203">
        <v>813400</v>
      </c>
      <c r="D92" s="205"/>
      <c r="E92" s="204"/>
      <c r="F92" s="204">
        <f t="shared" si="5"/>
        <v>0</v>
      </c>
      <c r="G92" s="204"/>
      <c r="H92" s="204"/>
      <c r="I92" s="186" t="e">
        <f t="shared" si="6"/>
        <v>#DIV/0!</v>
      </c>
      <c r="J92" s="186" t="e">
        <f t="shared" si="7"/>
        <v>#DIV/0!</v>
      </c>
    </row>
    <row r="93" spans="1:10" s="169" customFormat="1" ht="36" x14ac:dyDescent="0.2">
      <c r="A93" s="178">
        <v>59</v>
      </c>
      <c r="B93" s="200" t="s">
        <v>366</v>
      </c>
      <c r="C93" s="203">
        <v>813500</v>
      </c>
      <c r="D93" s="205">
        <f>SUM(D94:D95)</f>
        <v>0</v>
      </c>
      <c r="E93" s="204">
        <f>SUM(E94:E95)</f>
        <v>0</v>
      </c>
      <c r="F93" s="204">
        <f t="shared" si="5"/>
        <v>0</v>
      </c>
      <c r="G93" s="205">
        <f>SUM(G94:G95)</f>
        <v>0</v>
      </c>
      <c r="H93" s="205">
        <f>SUM(H94:H95)</f>
        <v>0</v>
      </c>
      <c r="I93" s="186" t="e">
        <f t="shared" si="6"/>
        <v>#DIV/0!</v>
      </c>
      <c r="J93" s="186" t="e">
        <f t="shared" si="7"/>
        <v>#DIV/0!</v>
      </c>
    </row>
    <row r="94" spans="1:10" s="198" customFormat="1" ht="25.5" customHeight="1" x14ac:dyDescent="0.2">
      <c r="A94" s="178">
        <v>60</v>
      </c>
      <c r="B94" s="200" t="s">
        <v>367</v>
      </c>
      <c r="C94" s="203">
        <v>813510</v>
      </c>
      <c r="D94" s="205"/>
      <c r="E94" s="204"/>
      <c r="F94" s="204">
        <f t="shared" si="5"/>
        <v>0</v>
      </c>
      <c r="G94" s="205"/>
      <c r="H94" s="205"/>
      <c r="I94" s="186" t="e">
        <f t="shared" si="6"/>
        <v>#DIV/0!</v>
      </c>
      <c r="J94" s="186" t="e">
        <f t="shared" si="7"/>
        <v>#DIV/0!</v>
      </c>
    </row>
    <row r="95" spans="1:10" s="169" customFormat="1" ht="24" x14ac:dyDescent="0.2">
      <c r="A95" s="178">
        <v>61</v>
      </c>
      <c r="B95" s="200" t="s">
        <v>368</v>
      </c>
      <c r="C95" s="203">
        <v>813520</v>
      </c>
      <c r="D95" s="205"/>
      <c r="E95" s="204"/>
      <c r="F95" s="204">
        <f t="shared" si="5"/>
        <v>0</v>
      </c>
      <c r="G95" s="204"/>
      <c r="H95" s="204"/>
      <c r="I95" s="186" t="e">
        <f t="shared" si="6"/>
        <v>#DIV/0!</v>
      </c>
      <c r="J95" s="186" t="e">
        <f t="shared" si="7"/>
        <v>#DIV/0!</v>
      </c>
    </row>
    <row r="96" spans="1:10" s="169" customFormat="1" ht="24.75" customHeight="1" x14ac:dyDescent="0.2">
      <c r="A96" s="178">
        <v>62</v>
      </c>
      <c r="B96" s="188" t="s">
        <v>369</v>
      </c>
      <c r="C96" s="203">
        <v>813600</v>
      </c>
      <c r="D96" s="205"/>
      <c r="E96" s="204"/>
      <c r="F96" s="204">
        <f t="shared" si="5"/>
        <v>0</v>
      </c>
      <c r="G96" s="204"/>
      <c r="H96" s="204"/>
      <c r="I96" s="186" t="e">
        <f t="shared" si="6"/>
        <v>#DIV/0!</v>
      </c>
      <c r="J96" s="186" t="e">
        <f t="shared" si="7"/>
        <v>#DIV/0!</v>
      </c>
    </row>
    <row r="97" spans="1:10" s="198" customFormat="1" ht="12" x14ac:dyDescent="0.2">
      <c r="A97" s="178">
        <v>63</v>
      </c>
      <c r="B97" s="200" t="s">
        <v>370</v>
      </c>
      <c r="C97" s="203">
        <v>813700</v>
      </c>
      <c r="D97" s="205"/>
      <c r="E97" s="204"/>
      <c r="F97" s="204">
        <f t="shared" si="5"/>
        <v>0</v>
      </c>
      <c r="G97" s="204"/>
      <c r="H97" s="204"/>
      <c r="I97" s="186" t="e">
        <f t="shared" si="6"/>
        <v>#DIV/0!</v>
      </c>
      <c r="J97" s="186" t="e">
        <f t="shared" si="7"/>
        <v>#DIV/0!</v>
      </c>
    </row>
    <row r="98" spans="1:10" s="198" customFormat="1" ht="15" customHeight="1" x14ac:dyDescent="0.2">
      <c r="A98" s="178">
        <v>64</v>
      </c>
      <c r="B98" s="196" t="s">
        <v>371</v>
      </c>
      <c r="C98" s="223">
        <v>814000</v>
      </c>
      <c r="D98" s="202">
        <f>SUM(D99+D100+D101)</f>
        <v>0</v>
      </c>
      <c r="E98" s="185">
        <f>SUM(E99+E100+E101)</f>
        <v>0</v>
      </c>
      <c r="F98" s="185">
        <f t="shared" si="5"/>
        <v>0</v>
      </c>
      <c r="G98" s="202">
        <f>SUM(G99+G100+G101)</f>
        <v>0</v>
      </c>
      <c r="H98" s="202">
        <f>SUM(H99+H100+H101)</f>
        <v>0</v>
      </c>
      <c r="I98" s="186" t="e">
        <f t="shared" si="6"/>
        <v>#DIV/0!</v>
      </c>
      <c r="J98" s="186" t="e">
        <f t="shared" si="7"/>
        <v>#DIV/0!</v>
      </c>
    </row>
    <row r="99" spans="1:10" s="169" customFormat="1" ht="12" x14ac:dyDescent="0.2">
      <c r="A99" s="178">
        <v>65</v>
      </c>
      <c r="B99" s="200" t="s">
        <v>372</v>
      </c>
      <c r="C99" s="203">
        <v>814100</v>
      </c>
      <c r="D99" s="205"/>
      <c r="E99" s="204"/>
      <c r="F99" s="204">
        <f t="shared" si="5"/>
        <v>0</v>
      </c>
      <c r="G99" s="204"/>
      <c r="H99" s="204"/>
      <c r="I99" s="186" t="e">
        <f t="shared" si="6"/>
        <v>#DIV/0!</v>
      </c>
      <c r="J99" s="186" t="e">
        <f t="shared" si="7"/>
        <v>#DIV/0!</v>
      </c>
    </row>
    <row r="100" spans="1:10" s="169" customFormat="1" ht="12" x14ac:dyDescent="0.2">
      <c r="A100" s="178">
        <v>66</v>
      </c>
      <c r="B100" s="188" t="s">
        <v>373</v>
      </c>
      <c r="C100" s="203">
        <v>814200</v>
      </c>
      <c r="D100" s="205"/>
      <c r="E100" s="204"/>
      <c r="F100" s="204">
        <f t="shared" si="5"/>
        <v>0</v>
      </c>
      <c r="G100" s="204"/>
      <c r="H100" s="204"/>
      <c r="I100" s="186" t="e">
        <f t="shared" si="6"/>
        <v>#DIV/0!</v>
      </c>
      <c r="J100" s="186" t="e">
        <f t="shared" si="7"/>
        <v>#DIV/0!</v>
      </c>
    </row>
    <row r="101" spans="1:10" s="169" customFormat="1" ht="12" x14ac:dyDescent="0.2">
      <c r="A101" s="178">
        <v>67</v>
      </c>
      <c r="B101" s="188" t="s">
        <v>374</v>
      </c>
      <c r="C101" s="203">
        <v>814300</v>
      </c>
      <c r="D101" s="205">
        <f>SUM(D102+D103+D110)</f>
        <v>0</v>
      </c>
      <c r="E101" s="204">
        <f>SUM(E102+E103+E110)</f>
        <v>0</v>
      </c>
      <c r="F101" s="204">
        <f t="shared" si="5"/>
        <v>0</v>
      </c>
      <c r="G101" s="205">
        <f>SUM(G102+G103+G110)</f>
        <v>0</v>
      </c>
      <c r="H101" s="205">
        <f>SUM(H102+H103+H110)</f>
        <v>0</v>
      </c>
      <c r="I101" s="186" t="e">
        <f t="shared" si="6"/>
        <v>#DIV/0!</v>
      </c>
      <c r="J101" s="186" t="e">
        <f t="shared" si="7"/>
        <v>#DIV/0!</v>
      </c>
    </row>
    <row r="102" spans="1:10" s="169" customFormat="1" ht="24" customHeight="1" x14ac:dyDescent="0.2">
      <c r="A102" s="178">
        <v>68</v>
      </c>
      <c r="B102" s="200" t="s">
        <v>375</v>
      </c>
      <c r="C102" s="203">
        <v>814310</v>
      </c>
      <c r="D102" s="205"/>
      <c r="E102" s="204"/>
      <c r="F102" s="204">
        <f t="shared" si="5"/>
        <v>0</v>
      </c>
      <c r="G102" s="204"/>
      <c r="H102" s="204"/>
      <c r="I102" s="186" t="e">
        <f t="shared" si="6"/>
        <v>#DIV/0!</v>
      </c>
      <c r="J102" s="186" t="e">
        <f t="shared" si="7"/>
        <v>#DIV/0!</v>
      </c>
    </row>
    <row r="103" spans="1:10" s="169" customFormat="1" ht="24" x14ac:dyDescent="0.2">
      <c r="A103" s="178">
        <v>69</v>
      </c>
      <c r="B103" s="200" t="s">
        <v>376</v>
      </c>
      <c r="C103" s="203">
        <v>814320</v>
      </c>
      <c r="D103" s="205">
        <f>SUM(D104:D110)</f>
        <v>0</v>
      </c>
      <c r="E103" s="204">
        <f>SUM(E104:E110)</f>
        <v>0</v>
      </c>
      <c r="F103" s="204">
        <f t="shared" si="5"/>
        <v>0</v>
      </c>
      <c r="G103" s="205">
        <f>SUM(G104:G110)</f>
        <v>0</v>
      </c>
      <c r="H103" s="205">
        <f>SUM(H104:H110)</f>
        <v>0</v>
      </c>
      <c r="I103" s="186" t="e">
        <f t="shared" si="6"/>
        <v>#DIV/0!</v>
      </c>
      <c r="J103" s="186" t="e">
        <f t="shared" si="7"/>
        <v>#DIV/0!</v>
      </c>
    </row>
    <row r="104" spans="1:10" s="169" customFormat="1" ht="12" x14ac:dyDescent="0.2">
      <c r="A104" s="178">
        <v>70</v>
      </c>
      <c r="B104" s="224" t="s">
        <v>377</v>
      </c>
      <c r="C104" s="225">
        <v>814321</v>
      </c>
      <c r="D104" s="205"/>
      <c r="E104" s="204"/>
      <c r="F104" s="204">
        <f t="shared" si="5"/>
        <v>0</v>
      </c>
      <c r="G104" s="204"/>
      <c r="H104" s="204"/>
      <c r="I104" s="186" t="e">
        <f t="shared" si="6"/>
        <v>#DIV/0!</v>
      </c>
      <c r="J104" s="186" t="e">
        <f t="shared" si="7"/>
        <v>#DIV/0!</v>
      </c>
    </row>
    <row r="105" spans="1:10" s="169" customFormat="1" ht="12" x14ac:dyDescent="0.2">
      <c r="A105" s="178">
        <v>71</v>
      </c>
      <c r="B105" s="228" t="s">
        <v>378</v>
      </c>
      <c r="C105" s="229">
        <v>814322</v>
      </c>
      <c r="D105" s="205"/>
      <c r="E105" s="204"/>
      <c r="F105" s="204">
        <f t="shared" si="5"/>
        <v>0</v>
      </c>
      <c r="G105" s="204"/>
      <c r="H105" s="204"/>
      <c r="I105" s="186" t="e">
        <f t="shared" si="6"/>
        <v>#DIV/0!</v>
      </c>
      <c r="J105" s="186" t="e">
        <f t="shared" si="7"/>
        <v>#DIV/0!</v>
      </c>
    </row>
    <row r="106" spans="1:10" s="169" customFormat="1" ht="12" x14ac:dyDescent="0.2">
      <c r="A106" s="178">
        <v>72</v>
      </c>
      <c r="B106" s="224" t="s">
        <v>379</v>
      </c>
      <c r="C106" s="225">
        <v>814323</v>
      </c>
      <c r="D106" s="205"/>
      <c r="E106" s="204"/>
      <c r="F106" s="204">
        <f t="shared" si="5"/>
        <v>0</v>
      </c>
      <c r="G106" s="204"/>
      <c r="H106" s="204"/>
      <c r="I106" s="186" t="e">
        <f t="shared" si="6"/>
        <v>#DIV/0!</v>
      </c>
      <c r="J106" s="186" t="e">
        <f t="shared" si="7"/>
        <v>#DIV/0!</v>
      </c>
    </row>
    <row r="107" spans="1:10" s="169" customFormat="1" ht="12" x14ac:dyDescent="0.2">
      <c r="A107" s="178">
        <v>73</v>
      </c>
      <c r="B107" s="224" t="s">
        <v>380</v>
      </c>
      <c r="C107" s="225">
        <v>814324</v>
      </c>
      <c r="D107" s="205"/>
      <c r="E107" s="204"/>
      <c r="F107" s="204">
        <f t="shared" si="5"/>
        <v>0</v>
      </c>
      <c r="G107" s="204"/>
      <c r="H107" s="204"/>
      <c r="I107" s="186" t="e">
        <f t="shared" si="6"/>
        <v>#DIV/0!</v>
      </c>
      <c r="J107" s="186" t="e">
        <f t="shared" si="7"/>
        <v>#DIV/0!</v>
      </c>
    </row>
    <row r="108" spans="1:10" s="198" customFormat="1" ht="12" x14ac:dyDescent="0.2">
      <c r="A108" s="178">
        <v>74</v>
      </c>
      <c r="B108" s="224" t="s">
        <v>381</v>
      </c>
      <c r="C108" s="225">
        <v>814325</v>
      </c>
      <c r="D108" s="205"/>
      <c r="E108" s="204"/>
      <c r="F108" s="204">
        <f t="shared" si="5"/>
        <v>0</v>
      </c>
      <c r="G108" s="204"/>
      <c r="H108" s="204"/>
      <c r="I108" s="186" t="e">
        <f t="shared" si="6"/>
        <v>#DIV/0!</v>
      </c>
      <c r="J108" s="186" t="e">
        <f t="shared" si="7"/>
        <v>#DIV/0!</v>
      </c>
    </row>
    <row r="109" spans="1:10" s="198" customFormat="1" ht="12" x14ac:dyDescent="0.2">
      <c r="A109" s="178">
        <v>75</v>
      </c>
      <c r="B109" s="224" t="s">
        <v>382</v>
      </c>
      <c r="C109" s="225">
        <v>814327</v>
      </c>
      <c r="D109" s="205"/>
      <c r="E109" s="204"/>
      <c r="F109" s="204"/>
      <c r="G109" s="204"/>
      <c r="H109" s="204"/>
      <c r="I109" s="186" t="e">
        <f>SUM(G109/F109)</f>
        <v>#DIV/0!</v>
      </c>
      <c r="J109" s="186" t="e">
        <f>SUM(G109/H109)</f>
        <v>#DIV/0!</v>
      </c>
    </row>
    <row r="110" spans="1:10" s="169" customFormat="1" ht="12" x14ac:dyDescent="0.2">
      <c r="A110" s="178">
        <v>76</v>
      </c>
      <c r="B110" s="200" t="s">
        <v>383</v>
      </c>
      <c r="C110" s="203">
        <v>814330</v>
      </c>
      <c r="D110" s="205"/>
      <c r="E110" s="204"/>
      <c r="F110" s="204">
        <f t="shared" si="5"/>
        <v>0</v>
      </c>
      <c r="G110" s="204"/>
      <c r="H110" s="204"/>
      <c r="I110" s="186" t="e">
        <f t="shared" si="6"/>
        <v>#DIV/0!</v>
      </c>
      <c r="J110" s="186" t="e">
        <f t="shared" si="7"/>
        <v>#DIV/0!</v>
      </c>
    </row>
    <row r="111" spans="1:10" s="198" customFormat="1" ht="15" customHeight="1" x14ac:dyDescent="0.2">
      <c r="A111" s="178">
        <v>77</v>
      </c>
      <c r="B111" s="196" t="s">
        <v>384</v>
      </c>
      <c r="C111" s="223">
        <v>815000</v>
      </c>
      <c r="D111" s="202">
        <f>SUM(D112:D114)</f>
        <v>0</v>
      </c>
      <c r="E111" s="185">
        <f>SUM(E112:E114)</f>
        <v>0</v>
      </c>
      <c r="F111" s="185">
        <f t="shared" si="5"/>
        <v>0</v>
      </c>
      <c r="G111" s="202">
        <f>SUM(G112:G114)</f>
        <v>0</v>
      </c>
      <c r="H111" s="202">
        <f>SUM(H112:H114)</f>
        <v>0</v>
      </c>
      <c r="I111" s="186" t="e">
        <f t="shared" si="6"/>
        <v>#DIV/0!</v>
      </c>
      <c r="J111" s="186" t="e">
        <f t="shared" si="7"/>
        <v>#DIV/0!</v>
      </c>
    </row>
    <row r="112" spans="1:10" s="169" customFormat="1" ht="12" x14ac:dyDescent="0.2">
      <c r="A112" s="178">
        <v>78</v>
      </c>
      <c r="B112" s="200" t="s">
        <v>372</v>
      </c>
      <c r="C112" s="203">
        <v>815100</v>
      </c>
      <c r="D112" s="205"/>
      <c r="E112" s="204"/>
      <c r="F112" s="204">
        <f t="shared" si="5"/>
        <v>0</v>
      </c>
      <c r="G112" s="204"/>
      <c r="H112" s="204"/>
      <c r="I112" s="186" t="e">
        <f t="shared" si="6"/>
        <v>#DIV/0!</v>
      </c>
      <c r="J112" s="186" t="e">
        <f t="shared" si="7"/>
        <v>#DIV/0!</v>
      </c>
    </row>
    <row r="113" spans="1:10" s="169" customFormat="1" ht="12" x14ac:dyDescent="0.2">
      <c r="A113" s="178">
        <v>79</v>
      </c>
      <c r="B113" s="226" t="s">
        <v>373</v>
      </c>
      <c r="C113" s="227">
        <v>815200</v>
      </c>
      <c r="D113" s="205"/>
      <c r="E113" s="204"/>
      <c r="F113" s="204">
        <f t="shared" si="5"/>
        <v>0</v>
      </c>
      <c r="G113" s="204"/>
      <c r="H113" s="204"/>
      <c r="I113" s="186" t="e">
        <f t="shared" si="6"/>
        <v>#DIV/0!</v>
      </c>
      <c r="J113" s="186" t="e">
        <f t="shared" si="7"/>
        <v>#DIV/0!</v>
      </c>
    </row>
    <row r="114" spans="1:10" s="169" customFormat="1" ht="12" x14ac:dyDescent="0.2">
      <c r="A114" s="178">
        <v>80</v>
      </c>
      <c r="B114" s="200" t="s">
        <v>385</v>
      </c>
      <c r="C114" s="203">
        <v>815300</v>
      </c>
      <c r="D114" s="205">
        <f>SUM(D115+D116+D123)</f>
        <v>0</v>
      </c>
      <c r="E114" s="204">
        <f>SUM(E115+E116+E123)</f>
        <v>0</v>
      </c>
      <c r="F114" s="204">
        <f t="shared" si="5"/>
        <v>0</v>
      </c>
      <c r="G114" s="205">
        <f>SUM(G115+G116+G123)</f>
        <v>0</v>
      </c>
      <c r="H114" s="205">
        <f>SUM(H115+H116+H123)</f>
        <v>0</v>
      </c>
      <c r="I114" s="186" t="e">
        <f t="shared" si="6"/>
        <v>#DIV/0!</v>
      </c>
      <c r="J114" s="186" t="e">
        <f t="shared" si="7"/>
        <v>#DIV/0!</v>
      </c>
    </row>
    <row r="115" spans="1:10" s="169" customFormat="1" ht="12" x14ac:dyDescent="0.2">
      <c r="A115" s="178">
        <v>81</v>
      </c>
      <c r="B115" s="200" t="s">
        <v>386</v>
      </c>
      <c r="C115" s="203">
        <v>815310</v>
      </c>
      <c r="D115" s="205"/>
      <c r="E115" s="204"/>
      <c r="F115" s="204">
        <f t="shared" si="5"/>
        <v>0</v>
      </c>
      <c r="G115" s="204"/>
      <c r="H115" s="204"/>
      <c r="I115" s="186" t="e">
        <f t="shared" si="6"/>
        <v>#DIV/0!</v>
      </c>
      <c r="J115" s="186" t="e">
        <f t="shared" si="7"/>
        <v>#DIV/0!</v>
      </c>
    </row>
    <row r="116" spans="1:10" s="169" customFormat="1" ht="25.5" customHeight="1" x14ac:dyDescent="0.2">
      <c r="A116" s="178">
        <v>82</v>
      </c>
      <c r="B116" s="200" t="s">
        <v>387</v>
      </c>
      <c r="C116" s="203">
        <v>815320</v>
      </c>
      <c r="D116" s="205">
        <f>SUM(D117:D121)</f>
        <v>0</v>
      </c>
      <c r="E116" s="204">
        <f>SUM(E117:E121)</f>
        <v>0</v>
      </c>
      <c r="F116" s="204">
        <f t="shared" si="5"/>
        <v>0</v>
      </c>
      <c r="G116" s="205">
        <f>SUM(G117:G121)</f>
        <v>0</v>
      </c>
      <c r="H116" s="205">
        <f>SUM(H117:H121)</f>
        <v>0</v>
      </c>
      <c r="I116" s="186" t="e">
        <f t="shared" si="6"/>
        <v>#DIV/0!</v>
      </c>
      <c r="J116" s="186" t="e">
        <f t="shared" si="7"/>
        <v>#DIV/0!</v>
      </c>
    </row>
    <row r="117" spans="1:10" s="169" customFormat="1" ht="12" x14ac:dyDescent="0.2">
      <c r="A117" s="178">
        <v>83</v>
      </c>
      <c r="B117" s="224" t="s">
        <v>377</v>
      </c>
      <c r="C117" s="225">
        <v>815321</v>
      </c>
      <c r="D117" s="205"/>
      <c r="E117" s="204"/>
      <c r="F117" s="204">
        <f t="shared" si="5"/>
        <v>0</v>
      </c>
      <c r="G117" s="204"/>
      <c r="H117" s="204"/>
      <c r="I117" s="186" t="e">
        <f t="shared" si="6"/>
        <v>#DIV/0!</v>
      </c>
      <c r="J117" s="186" t="e">
        <f t="shared" si="7"/>
        <v>#DIV/0!</v>
      </c>
    </row>
    <row r="118" spans="1:10" s="169" customFormat="1" ht="12" x14ac:dyDescent="0.2">
      <c r="A118" s="178">
        <v>84</v>
      </c>
      <c r="B118" s="224" t="s">
        <v>378</v>
      </c>
      <c r="C118" s="225">
        <v>815322</v>
      </c>
      <c r="D118" s="205"/>
      <c r="E118" s="204"/>
      <c r="F118" s="204">
        <f t="shared" si="5"/>
        <v>0</v>
      </c>
      <c r="G118" s="204"/>
      <c r="H118" s="204"/>
      <c r="I118" s="186" t="e">
        <f t="shared" si="6"/>
        <v>#DIV/0!</v>
      </c>
      <c r="J118" s="186" t="e">
        <f t="shared" si="7"/>
        <v>#DIV/0!</v>
      </c>
    </row>
    <row r="119" spans="1:10" s="169" customFormat="1" ht="12" x14ac:dyDescent="0.2">
      <c r="A119" s="178">
        <v>85</v>
      </c>
      <c r="B119" s="224" t="s">
        <v>379</v>
      </c>
      <c r="C119" s="225">
        <v>815323</v>
      </c>
      <c r="D119" s="205"/>
      <c r="E119" s="204"/>
      <c r="F119" s="204">
        <f t="shared" si="5"/>
        <v>0</v>
      </c>
      <c r="G119" s="204"/>
      <c r="H119" s="204"/>
      <c r="I119" s="186" t="e">
        <f t="shared" si="6"/>
        <v>#DIV/0!</v>
      </c>
      <c r="J119" s="186" t="e">
        <f t="shared" si="7"/>
        <v>#DIV/0!</v>
      </c>
    </row>
    <row r="120" spans="1:10" s="198" customFormat="1" ht="12" x14ac:dyDescent="0.2">
      <c r="A120" s="178">
        <v>86</v>
      </c>
      <c r="B120" s="224" t="s">
        <v>380</v>
      </c>
      <c r="C120" s="225">
        <v>815324</v>
      </c>
      <c r="D120" s="205"/>
      <c r="E120" s="204"/>
      <c r="F120" s="204">
        <f t="shared" si="5"/>
        <v>0</v>
      </c>
      <c r="G120" s="204"/>
      <c r="H120" s="204"/>
      <c r="I120" s="186" t="e">
        <f t="shared" si="6"/>
        <v>#DIV/0!</v>
      </c>
      <c r="J120" s="186" t="e">
        <f t="shared" si="7"/>
        <v>#DIV/0!</v>
      </c>
    </row>
    <row r="121" spans="1:10" s="169" customFormat="1" ht="12" x14ac:dyDescent="0.2">
      <c r="A121" s="178">
        <v>87</v>
      </c>
      <c r="B121" s="224" t="s">
        <v>381</v>
      </c>
      <c r="C121" s="225">
        <v>815325</v>
      </c>
      <c r="D121" s="205"/>
      <c r="E121" s="204"/>
      <c r="F121" s="204">
        <f t="shared" si="5"/>
        <v>0</v>
      </c>
      <c r="G121" s="204"/>
      <c r="H121" s="204"/>
      <c r="I121" s="186" t="e">
        <f t="shared" si="6"/>
        <v>#DIV/0!</v>
      </c>
      <c r="J121" s="186" t="e">
        <f t="shared" si="7"/>
        <v>#DIV/0!</v>
      </c>
    </row>
    <row r="122" spans="1:10" s="169" customFormat="1" ht="12" x14ac:dyDescent="0.2">
      <c r="A122" s="178">
        <v>88</v>
      </c>
      <c r="B122" s="224" t="s">
        <v>382</v>
      </c>
      <c r="C122" s="225">
        <v>815327</v>
      </c>
      <c r="D122" s="205"/>
      <c r="E122" s="204"/>
      <c r="F122" s="204"/>
      <c r="G122" s="204"/>
      <c r="H122" s="204"/>
      <c r="I122" s="186" t="e">
        <f>SUM(G122/F122)</f>
        <v>#DIV/0!</v>
      </c>
      <c r="J122" s="186" t="e">
        <f>SUM(G122/H122)</f>
        <v>#DIV/0!</v>
      </c>
    </row>
    <row r="123" spans="1:10" s="169" customFormat="1" ht="12" x14ac:dyDescent="0.2">
      <c r="A123" s="178">
        <v>89</v>
      </c>
      <c r="B123" s="200" t="s">
        <v>388</v>
      </c>
      <c r="C123" s="203">
        <v>815330</v>
      </c>
      <c r="D123" s="205"/>
      <c r="E123" s="204"/>
      <c r="F123" s="204">
        <f t="shared" si="5"/>
        <v>0</v>
      </c>
      <c r="G123" s="204"/>
      <c r="H123" s="204"/>
      <c r="I123" s="186" t="e">
        <f t="shared" si="6"/>
        <v>#DIV/0!</v>
      </c>
      <c r="J123" s="186" t="e">
        <f t="shared" si="7"/>
        <v>#DIV/0!</v>
      </c>
    </row>
    <row r="124" spans="1:10" s="169" customFormat="1" ht="25.5" customHeight="1" x14ac:dyDescent="0.2">
      <c r="A124" s="510">
        <v>90</v>
      </c>
      <c r="B124" s="179" t="s">
        <v>845</v>
      </c>
      <c r="C124" s="180"/>
      <c r="D124" s="181">
        <f>SUM(D17+D22+D58+D73)</f>
        <v>1219000</v>
      </c>
      <c r="E124" s="181">
        <f>SUM(E17+E22+E58+E73)</f>
        <v>0</v>
      </c>
      <c r="F124" s="181">
        <f>SUM(D124:E124)</f>
        <v>1219000</v>
      </c>
      <c r="G124" s="181">
        <f>SUM(G17+G22+G58+G73)</f>
        <v>1909792.79</v>
      </c>
      <c r="H124" s="181">
        <f>SUM(H17+H22+H58+H73)</f>
        <v>2378789.79</v>
      </c>
      <c r="I124" s="182">
        <f>SUM(G124/F124)</f>
        <v>1.5666880968006562</v>
      </c>
      <c r="J124" s="182">
        <f>SUM(G124/H124)</f>
        <v>0.80284218388208228</v>
      </c>
    </row>
    <row r="126" spans="1:10" x14ac:dyDescent="0.2">
      <c r="B126" s="233"/>
      <c r="C126" s="234"/>
      <c r="G126" s="235" t="s">
        <v>100</v>
      </c>
    </row>
    <row r="127" spans="1:10" x14ac:dyDescent="0.2">
      <c r="A127" s="142"/>
      <c r="B127" s="233"/>
      <c r="C127" s="234"/>
      <c r="D127" s="142"/>
      <c r="E127" s="142"/>
      <c r="F127" s="142"/>
      <c r="G127" s="236" t="s">
        <v>389</v>
      </c>
      <c r="H127" s="661"/>
      <c r="I127" s="661"/>
    </row>
    <row r="128" spans="1:10" x14ac:dyDescent="0.2">
      <c r="A128" s="142"/>
      <c r="B128" s="233"/>
      <c r="C128" s="234"/>
      <c r="D128" s="142"/>
      <c r="E128" s="142"/>
      <c r="F128" s="142"/>
      <c r="G128" s="142"/>
      <c r="H128" s="142"/>
      <c r="I128" s="142"/>
    </row>
    <row r="129" spans="1:9" x14ac:dyDescent="0.2">
      <c r="A129" s="142"/>
      <c r="B129" s="233"/>
      <c r="C129" s="234"/>
      <c r="D129" s="142"/>
      <c r="E129" s="142"/>
      <c r="F129" s="142"/>
      <c r="G129" s="142"/>
      <c r="H129" s="142"/>
      <c r="I129" s="142"/>
    </row>
    <row r="130" spans="1:9" x14ac:dyDescent="0.2">
      <c r="A130" s="142"/>
      <c r="B130" s="233"/>
      <c r="C130" s="234"/>
      <c r="D130" s="142"/>
      <c r="E130" s="142"/>
      <c r="F130" s="142"/>
      <c r="G130" s="142"/>
      <c r="H130" s="142"/>
      <c r="I130" s="142"/>
    </row>
    <row r="131" spans="1:9" x14ac:dyDescent="0.2">
      <c r="A131" s="142"/>
      <c r="B131" s="233"/>
      <c r="C131" s="234"/>
      <c r="D131" s="142"/>
      <c r="E131" s="142"/>
      <c r="F131" s="142"/>
      <c r="G131" s="142"/>
      <c r="H131" s="142"/>
      <c r="I131" s="142"/>
    </row>
    <row r="132" spans="1:9" x14ac:dyDescent="0.2">
      <c r="A132" s="142"/>
      <c r="B132" s="237"/>
      <c r="C132" s="234"/>
      <c r="D132" s="142"/>
      <c r="E132" s="142"/>
      <c r="F132" s="142"/>
      <c r="G132" s="142"/>
      <c r="H132" s="142"/>
      <c r="I132" s="142"/>
    </row>
    <row r="133" spans="1:9" x14ac:dyDescent="0.2">
      <c r="A133" s="142"/>
      <c r="B133" s="233"/>
      <c r="C133" s="234"/>
      <c r="D133" s="142"/>
      <c r="E133" s="142"/>
      <c r="F133" s="142"/>
      <c r="G133" s="142"/>
      <c r="H133" s="142"/>
      <c r="I133" s="142"/>
    </row>
  </sheetData>
  <mergeCells count="1">
    <mergeCell ref="H127:I1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4" orientation="landscape" r:id="rId1"/>
  <rowBreaks count="2" manualBreakCount="2">
    <brk id="96" max="9" man="1"/>
    <brk id="13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J82"/>
  <sheetViews>
    <sheetView view="pageBreakPreview" zoomScaleNormal="100" zoomScaleSheetLayoutView="100" workbookViewId="0">
      <selection activeCell="H73" sqref="H73:H74"/>
    </sheetView>
  </sheetViews>
  <sheetFormatPr defaultColWidth="8.69921875" defaultRowHeight="12.75" x14ac:dyDescent="0.2"/>
  <cols>
    <col min="1" max="1" width="6.8984375" style="20" customWidth="1"/>
    <col min="2" max="2" width="25.296875" style="20" customWidth="1"/>
    <col min="3" max="3" width="5.69921875" style="20" customWidth="1"/>
    <col min="4" max="6" width="8.796875" style="20" customWidth="1"/>
    <col min="7" max="7" width="9.5" style="20" customWidth="1"/>
    <col min="8" max="8" width="8.8984375" style="20" customWidth="1"/>
    <col min="9" max="10" width="6.19921875" style="20" customWidth="1"/>
    <col min="11" max="16384" width="8.69921875" style="20"/>
  </cols>
  <sheetData>
    <row r="1" spans="1:10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ht="15" customHeight="1" x14ac:dyDescent="0.25">
      <c r="A3" s="439"/>
      <c r="B3" s="417" t="s">
        <v>480</v>
      </c>
      <c r="C3" s="435"/>
      <c r="D3" s="437"/>
      <c r="E3" s="437"/>
      <c r="F3" s="441"/>
      <c r="G3" s="421"/>
      <c r="H3" s="418"/>
      <c r="I3" s="442"/>
      <c r="J3" s="443"/>
    </row>
    <row r="4" spans="1:10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10</v>
      </c>
      <c r="I4" s="442"/>
      <c r="J4" s="443"/>
    </row>
    <row r="5" spans="1:10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427" t="s">
        <v>481</v>
      </c>
      <c r="I6" s="442"/>
      <c r="J6" s="443"/>
    </row>
    <row r="7" spans="1:10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59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53000</v>
      </c>
      <c r="E17" s="49">
        <f>SUM(E18+E46+E58+E66)</f>
        <v>0</v>
      </c>
      <c r="F17" s="49">
        <f t="shared" ref="F17:F70" si="0">SUM(D17:E17)</f>
        <v>53000</v>
      </c>
      <c r="G17" s="49">
        <f>SUM(G18+G46+G58+G66)</f>
        <v>25812.73</v>
      </c>
      <c r="H17" s="62">
        <f>SUM(H18+H46+H58+H66)</f>
        <v>36868.25</v>
      </c>
      <c r="I17" s="34">
        <f t="shared" ref="I17:I70" si="1">SUM(G17/F17)</f>
        <v>0.48703264150943393</v>
      </c>
      <c r="J17" s="33">
        <f t="shared" ref="J17:J69" si="2">SUM(G17/H17)</f>
        <v>0.70013439748292905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53000</v>
      </c>
      <c r="E18" s="49">
        <f>SUM(E19+E22+E32+E42)</f>
        <v>0</v>
      </c>
      <c r="F18" s="49">
        <f t="shared" si="0"/>
        <v>53000</v>
      </c>
      <c r="G18" s="49">
        <f>SUM(G19+G22+G32+G42)</f>
        <v>25812.73</v>
      </c>
      <c r="H18" s="62">
        <f>SUM(H19+H22+H32+H42)</f>
        <v>36868.25</v>
      </c>
      <c r="I18" s="34">
        <f t="shared" si="1"/>
        <v>0.48703264150943393</v>
      </c>
      <c r="J18" s="33">
        <f t="shared" si="2"/>
        <v>0.70013439748292905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53000</v>
      </c>
      <c r="E22" s="68">
        <f>SUM(E23:E31)</f>
        <v>0</v>
      </c>
      <c r="F22" s="68">
        <f t="shared" si="0"/>
        <v>53000</v>
      </c>
      <c r="G22" s="68">
        <f>SUM(G23:G31)</f>
        <v>25812.73</v>
      </c>
      <c r="H22" s="64">
        <f>SUM(H23:H31)</f>
        <v>36868.25</v>
      </c>
      <c r="I22" s="24">
        <f t="shared" si="1"/>
        <v>0.48703264150943393</v>
      </c>
      <c r="J22" s="23">
        <f t="shared" si="2"/>
        <v>0.70013439748292905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>
        <v>16000</v>
      </c>
      <c r="E23" s="102"/>
      <c r="F23" s="46">
        <f t="shared" si="0"/>
        <v>16000</v>
      </c>
      <c r="G23" s="110">
        <v>4492.7299999999996</v>
      </c>
      <c r="H23" s="111">
        <v>11288.39</v>
      </c>
      <c r="I23" s="24">
        <f t="shared" si="1"/>
        <v>0.28079562499999999</v>
      </c>
      <c r="J23" s="23">
        <f t="shared" si="2"/>
        <v>0.39799563976793856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>
        <v>1000</v>
      </c>
      <c r="E24" s="102"/>
      <c r="F24" s="46">
        <f t="shared" si="0"/>
        <v>1000</v>
      </c>
      <c r="G24" s="110">
        <v>631.5</v>
      </c>
      <c r="H24" s="111">
        <v>590.75</v>
      </c>
      <c r="I24" s="24">
        <f t="shared" si="1"/>
        <v>0.63149999999999995</v>
      </c>
      <c r="J24" s="23">
        <f t="shared" si="2"/>
        <v>1.0689801100296235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111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10"/>
      <c r="H26" s="111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>
        <v>1000</v>
      </c>
      <c r="E27" s="102"/>
      <c r="F27" s="46">
        <f t="shared" si="0"/>
        <v>1000</v>
      </c>
      <c r="G27" s="110"/>
      <c r="H27" s="111">
        <v>105.9</v>
      </c>
      <c r="I27" s="24">
        <f t="shared" si="1"/>
        <v>0</v>
      </c>
      <c r="J27" s="23">
        <f t="shared" si="2"/>
        <v>0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108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108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>
        <v>300</v>
      </c>
      <c r="E30" s="105"/>
      <c r="F30" s="42">
        <f t="shared" si="0"/>
        <v>300</v>
      </c>
      <c r="G30" s="465"/>
      <c r="H30" s="553">
        <v>32.5</v>
      </c>
      <c r="I30" s="24">
        <f t="shared" si="1"/>
        <v>0</v>
      </c>
      <c r="J30" s="23">
        <f t="shared" si="2"/>
        <v>0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>
        <v>34700</v>
      </c>
      <c r="E31" s="105"/>
      <c r="F31" s="42">
        <f t="shared" si="0"/>
        <v>34700</v>
      </c>
      <c r="G31" s="465">
        <v>20688.5</v>
      </c>
      <c r="H31" s="553">
        <v>24850.71</v>
      </c>
      <c r="I31" s="24">
        <f t="shared" si="1"/>
        <v>0.59621037463976945</v>
      </c>
      <c r="J31" s="23">
        <f t="shared" si="2"/>
        <v>0.83251142522688493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556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53000</v>
      </c>
      <c r="E71" s="49">
        <f>SUM(E17+E70)</f>
        <v>0</v>
      </c>
      <c r="F71" s="49">
        <f>SUM(D71:E71)</f>
        <v>53000</v>
      </c>
      <c r="G71" s="49">
        <f>SUM(G17+G70)</f>
        <v>25812.73</v>
      </c>
      <c r="H71" s="62">
        <f>SUM(H17+H70)</f>
        <v>36868.25</v>
      </c>
      <c r="I71" s="34">
        <f>SUM(G71/F71)</f>
        <v>0.48703264150943393</v>
      </c>
      <c r="J71" s="33">
        <f>SUM(G71/H71)</f>
        <v>0.70013439748292905</v>
      </c>
    </row>
    <row r="72" spans="1:10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590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591" t="s">
        <v>451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x14ac:dyDescent="0.2">
      <c r="B78" s="22"/>
      <c r="C78" s="21"/>
      <c r="D78" s="21"/>
      <c r="E78" s="21"/>
      <c r="F78" s="21"/>
      <c r="G78" s="21"/>
      <c r="H78" s="21"/>
      <c r="I78" s="21"/>
      <c r="J78" s="21"/>
    </row>
    <row r="79" spans="1:10" x14ac:dyDescent="0.2">
      <c r="B79" s="21"/>
      <c r="C79" s="21"/>
      <c r="D79" s="21"/>
      <c r="E79" s="21"/>
      <c r="F79" s="21"/>
      <c r="G79" s="21"/>
      <c r="H79" s="21"/>
      <c r="I79" s="21"/>
      <c r="J79" s="21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J82"/>
  <sheetViews>
    <sheetView view="pageBreakPreview" zoomScaleNormal="100" zoomScaleSheetLayoutView="100" workbookViewId="0">
      <selection activeCell="H73" sqref="H73:H74"/>
    </sheetView>
  </sheetViews>
  <sheetFormatPr defaultColWidth="8.69921875" defaultRowHeight="12.75" x14ac:dyDescent="0.2"/>
  <cols>
    <col min="1" max="1" width="6.59765625" style="20" customWidth="1"/>
    <col min="2" max="2" width="24.8984375" style="20" customWidth="1"/>
    <col min="3" max="3" width="5.69921875" style="20" customWidth="1"/>
    <col min="4" max="4" width="9.09765625" style="20" customWidth="1"/>
    <col min="5" max="5" width="8.796875" style="20" customWidth="1"/>
    <col min="6" max="6" width="8.59765625" style="20" customWidth="1"/>
    <col min="7" max="7" width="10.8984375" style="20" customWidth="1"/>
    <col min="8" max="8" width="9.296875" style="20" customWidth="1"/>
    <col min="9" max="10" width="6.19921875" style="20" customWidth="1"/>
    <col min="11" max="16384" width="8.69921875" style="20"/>
  </cols>
  <sheetData>
    <row r="1" spans="1:10" s="127" customFormat="1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s="127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127" customFormat="1" ht="15" customHeight="1" x14ac:dyDescent="0.25">
      <c r="A3" s="439"/>
      <c r="B3" s="417" t="s">
        <v>482</v>
      </c>
      <c r="C3" s="435"/>
      <c r="D3" s="437"/>
      <c r="E3" s="437"/>
      <c r="F3" s="441"/>
      <c r="G3" s="421"/>
      <c r="H3" s="418"/>
      <c r="I3" s="442"/>
      <c r="J3" s="443"/>
    </row>
    <row r="4" spans="1:10" s="127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10</v>
      </c>
      <c r="I4" s="442"/>
      <c r="J4" s="443"/>
    </row>
    <row r="5" spans="1:10" s="127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127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427" t="s">
        <v>483</v>
      </c>
      <c r="I6" s="442"/>
      <c r="J6" s="443"/>
    </row>
    <row r="7" spans="1:10" s="127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127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127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127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127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7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127" customFormat="1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55000</v>
      </c>
      <c r="E17" s="49">
        <f>SUM(E18+E46+E58+E66)</f>
        <v>0</v>
      </c>
      <c r="F17" s="49">
        <f t="shared" ref="F17:F70" si="0">SUM(D17:E17)</f>
        <v>55000</v>
      </c>
      <c r="G17" s="49">
        <f>SUM(G18+G46+G58+G66)</f>
        <v>0</v>
      </c>
      <c r="H17" s="62">
        <f>SUM(H18+H46+H58+H66)</f>
        <v>2476</v>
      </c>
      <c r="I17" s="34">
        <f t="shared" ref="I17:I70" si="1">SUM(G17/F17)</f>
        <v>0</v>
      </c>
      <c r="J17" s="33">
        <f t="shared" ref="J17:J69" si="2">SUM(G17/H17)</f>
        <v>0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55000</v>
      </c>
      <c r="E18" s="49">
        <f>SUM(E19+E22+E32+E42)</f>
        <v>0</v>
      </c>
      <c r="F18" s="49">
        <f t="shared" si="0"/>
        <v>55000</v>
      </c>
      <c r="G18" s="49">
        <f>SUM(G19+G22+G32+G42)</f>
        <v>0</v>
      </c>
      <c r="H18" s="62">
        <f>SUM(H19+H22+H32+H42)</f>
        <v>2476</v>
      </c>
      <c r="I18" s="34">
        <f t="shared" si="1"/>
        <v>0</v>
      </c>
      <c r="J18" s="33">
        <f t="shared" si="2"/>
        <v>0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55000</v>
      </c>
      <c r="E22" s="68">
        <f>SUM(E23:E31)</f>
        <v>0</v>
      </c>
      <c r="F22" s="68">
        <f t="shared" si="0"/>
        <v>55000</v>
      </c>
      <c r="G22" s="68">
        <f>SUM(G23:G31)</f>
        <v>0</v>
      </c>
      <c r="H22" s="64">
        <f>SUM(H23:H31)</f>
        <v>2476</v>
      </c>
      <c r="I22" s="24">
        <f t="shared" si="1"/>
        <v>0</v>
      </c>
      <c r="J22" s="23">
        <f t="shared" si="2"/>
        <v>0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465">
        <v>29000</v>
      </c>
      <c r="E23" s="465"/>
      <c r="F23" s="466">
        <f t="shared" si="0"/>
        <v>29000</v>
      </c>
      <c r="G23" s="110"/>
      <c r="H23" s="111"/>
      <c r="I23" s="24">
        <f t="shared" si="1"/>
        <v>0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465">
        <v>1000</v>
      </c>
      <c r="E24" s="465"/>
      <c r="F24" s="466">
        <f t="shared" si="0"/>
        <v>1000</v>
      </c>
      <c r="G24" s="110"/>
      <c r="H24" s="111"/>
      <c r="I24" s="24">
        <f t="shared" si="1"/>
        <v>0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465"/>
      <c r="E25" s="465"/>
      <c r="F25" s="466">
        <f t="shared" si="0"/>
        <v>0</v>
      </c>
      <c r="G25" s="110"/>
      <c r="H25" s="111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465"/>
      <c r="E26" s="465"/>
      <c r="F26" s="466">
        <f t="shared" si="0"/>
        <v>0</v>
      </c>
      <c r="G26" s="110"/>
      <c r="H26" s="111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465"/>
      <c r="E27" s="465"/>
      <c r="F27" s="466">
        <f t="shared" si="0"/>
        <v>0</v>
      </c>
      <c r="G27" s="110"/>
      <c r="H27" s="111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467"/>
      <c r="E28" s="467"/>
      <c r="F28" s="468">
        <f t="shared" si="0"/>
        <v>0</v>
      </c>
      <c r="G28" s="465"/>
      <c r="H28" s="553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467"/>
      <c r="E29" s="467"/>
      <c r="F29" s="468">
        <f t="shared" si="0"/>
        <v>0</v>
      </c>
      <c r="G29" s="465"/>
      <c r="H29" s="553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467">
        <v>400</v>
      </c>
      <c r="E30" s="467"/>
      <c r="F30" s="468">
        <f t="shared" si="0"/>
        <v>400</v>
      </c>
      <c r="G30" s="465"/>
      <c r="H30" s="553">
        <v>4</v>
      </c>
      <c r="I30" s="24">
        <f t="shared" si="1"/>
        <v>0</v>
      </c>
      <c r="J30" s="23">
        <f t="shared" si="2"/>
        <v>0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467">
        <v>24600</v>
      </c>
      <c r="E31" s="467"/>
      <c r="F31" s="468">
        <f t="shared" si="0"/>
        <v>24600</v>
      </c>
      <c r="G31" s="465"/>
      <c r="H31" s="553">
        <v>2472</v>
      </c>
      <c r="I31" s="24">
        <f t="shared" si="1"/>
        <v>0</v>
      </c>
      <c r="J31" s="23">
        <f t="shared" si="2"/>
        <v>0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55000</v>
      </c>
      <c r="E71" s="49">
        <f>SUM(E17+E70)</f>
        <v>0</v>
      </c>
      <c r="F71" s="49">
        <f>SUM(D71:E71)</f>
        <v>55000</v>
      </c>
      <c r="G71" s="49">
        <f>SUM(G17+G70)</f>
        <v>0</v>
      </c>
      <c r="H71" s="62">
        <f>SUM(H17+H70)</f>
        <v>2476</v>
      </c>
      <c r="I71" s="34">
        <f>SUM(G71/F71)</f>
        <v>0</v>
      </c>
      <c r="J71" s="33">
        <f>SUM(G71/H71)</f>
        <v>0</v>
      </c>
    </row>
    <row r="72" spans="1:10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590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591" t="s">
        <v>451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s="127" customFormat="1" x14ac:dyDescent="0.2">
      <c r="B80" s="129"/>
      <c r="C80" s="129"/>
      <c r="D80" s="129"/>
      <c r="E80" s="129"/>
      <c r="F80" s="129"/>
      <c r="G80" s="129"/>
      <c r="H80" s="129"/>
      <c r="I80" s="129"/>
      <c r="J80" s="129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6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J82"/>
  <sheetViews>
    <sheetView view="pageBreakPreview" topLeftCell="A48" zoomScaleNormal="100" zoomScaleSheetLayoutView="100" workbookViewId="0">
      <selection activeCell="H73" sqref="H73:H74"/>
    </sheetView>
  </sheetViews>
  <sheetFormatPr defaultColWidth="8.69921875" defaultRowHeight="12.75" x14ac:dyDescent="0.2"/>
  <cols>
    <col min="1" max="1" width="6.796875" style="20" customWidth="1"/>
    <col min="2" max="2" width="24.5" style="20" customWidth="1"/>
    <col min="3" max="3" width="5.69921875" style="20" customWidth="1"/>
    <col min="4" max="4" width="8.796875" style="20" customWidth="1"/>
    <col min="5" max="6" width="8.8984375" style="20" customWidth="1"/>
    <col min="7" max="7" width="10.59765625" style="20" customWidth="1"/>
    <col min="8" max="8" width="9.296875" style="20" customWidth="1"/>
    <col min="9" max="10" width="6.19921875" style="20" customWidth="1"/>
    <col min="11" max="16384" width="8.69921875" style="20"/>
  </cols>
  <sheetData>
    <row r="1" spans="1:10" s="127" customFormat="1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s="127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127" customFormat="1" ht="15" customHeight="1" x14ac:dyDescent="0.25">
      <c r="A3" s="439"/>
      <c r="B3" s="417" t="s">
        <v>484</v>
      </c>
      <c r="C3" s="435"/>
      <c r="D3" s="437"/>
      <c r="E3" s="437"/>
      <c r="F3" s="441"/>
      <c r="G3" s="421"/>
      <c r="H3" s="418"/>
      <c r="I3" s="442"/>
      <c r="J3" s="443"/>
    </row>
    <row r="4" spans="1:10" s="127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10</v>
      </c>
      <c r="I4" s="442"/>
      <c r="J4" s="443"/>
    </row>
    <row r="5" spans="1:10" s="127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127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427" t="s">
        <v>485</v>
      </c>
      <c r="I6" s="442"/>
      <c r="J6" s="443"/>
    </row>
    <row r="7" spans="1:10" s="127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127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127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127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127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7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127" customFormat="1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56000</v>
      </c>
      <c r="E17" s="49">
        <f>SUM(E18+E46+E58+E66)</f>
        <v>0</v>
      </c>
      <c r="F17" s="49">
        <f t="shared" ref="F17:F70" si="0">SUM(D17:E17)</f>
        <v>56000</v>
      </c>
      <c r="G17" s="49">
        <f>SUM(G18+G46+G58+G66)</f>
        <v>40035.770000000004</v>
      </c>
      <c r="H17" s="62">
        <f>SUM(H18+H46+H58+H66)</f>
        <v>27961.539999999997</v>
      </c>
      <c r="I17" s="34">
        <f t="shared" ref="I17:I70" si="1">SUM(G17/F17)</f>
        <v>0.71492446428571432</v>
      </c>
      <c r="J17" s="33">
        <f t="shared" ref="J17:J69" si="2">SUM(G17/H17)</f>
        <v>1.431815629611245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56000</v>
      </c>
      <c r="E18" s="49">
        <f>SUM(E19+E22+E32+E42)</f>
        <v>0</v>
      </c>
      <c r="F18" s="49">
        <f t="shared" si="0"/>
        <v>56000</v>
      </c>
      <c r="G18" s="49">
        <f>SUM(G19+G22+G32+G42)</f>
        <v>40035.770000000004</v>
      </c>
      <c r="H18" s="62">
        <f>SUM(H19+H22+H32+H42)</f>
        <v>27961.539999999997</v>
      </c>
      <c r="I18" s="34">
        <f t="shared" si="1"/>
        <v>0.71492446428571432</v>
      </c>
      <c r="J18" s="33">
        <f t="shared" si="2"/>
        <v>1.431815629611245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56000</v>
      </c>
      <c r="E22" s="68">
        <f>SUM(E23:E31)</f>
        <v>0</v>
      </c>
      <c r="F22" s="68">
        <f t="shared" si="0"/>
        <v>56000</v>
      </c>
      <c r="G22" s="68">
        <f>SUM(G23:G31)</f>
        <v>40035.770000000004</v>
      </c>
      <c r="H22" s="64">
        <f>SUM(H23:H31)</f>
        <v>27961.539999999997</v>
      </c>
      <c r="I22" s="24">
        <f t="shared" si="1"/>
        <v>0.71492446428571432</v>
      </c>
      <c r="J22" s="23">
        <f t="shared" si="2"/>
        <v>1.431815629611245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465">
        <v>7000</v>
      </c>
      <c r="E23" s="465"/>
      <c r="F23" s="466">
        <f t="shared" si="0"/>
        <v>7000</v>
      </c>
      <c r="G23" s="110">
        <v>14597.16</v>
      </c>
      <c r="H23" s="111">
        <v>4670.12</v>
      </c>
      <c r="I23" s="24">
        <f t="shared" si="1"/>
        <v>2.0853085714285715</v>
      </c>
      <c r="J23" s="23">
        <f t="shared" si="2"/>
        <v>3.1256498762344438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465"/>
      <c r="E24" s="465"/>
      <c r="F24" s="466">
        <f t="shared" si="0"/>
        <v>0</v>
      </c>
      <c r="G24" s="110">
        <v>195.25</v>
      </c>
      <c r="H24" s="111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465"/>
      <c r="E25" s="465"/>
      <c r="F25" s="466">
        <f t="shared" si="0"/>
        <v>0</v>
      </c>
      <c r="G25" s="110"/>
      <c r="H25" s="111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465"/>
      <c r="E26" s="465"/>
      <c r="F26" s="466">
        <f t="shared" si="0"/>
        <v>0</v>
      </c>
      <c r="G26" s="110"/>
      <c r="H26" s="111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465"/>
      <c r="E27" s="465"/>
      <c r="F27" s="466">
        <f t="shared" si="0"/>
        <v>0</v>
      </c>
      <c r="G27" s="110"/>
      <c r="H27" s="111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467"/>
      <c r="E28" s="467"/>
      <c r="F28" s="468">
        <f t="shared" si="0"/>
        <v>0</v>
      </c>
      <c r="G28" s="102"/>
      <c r="H28" s="108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467"/>
      <c r="E29" s="467"/>
      <c r="F29" s="468">
        <f t="shared" si="0"/>
        <v>0</v>
      </c>
      <c r="G29" s="102"/>
      <c r="H29" s="108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467">
        <v>300</v>
      </c>
      <c r="E30" s="467"/>
      <c r="F30" s="468">
        <f t="shared" si="0"/>
        <v>300</v>
      </c>
      <c r="G30" s="102">
        <v>6.3</v>
      </c>
      <c r="H30" s="108">
        <v>1.5</v>
      </c>
      <c r="I30" s="24">
        <f t="shared" si="1"/>
        <v>2.0999999999999998E-2</v>
      </c>
      <c r="J30" s="23">
        <f t="shared" si="2"/>
        <v>4.2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467">
        <v>48700</v>
      </c>
      <c r="E31" s="467"/>
      <c r="F31" s="468">
        <f t="shared" si="0"/>
        <v>48700</v>
      </c>
      <c r="G31" s="102">
        <v>25237.06</v>
      </c>
      <c r="H31" s="108">
        <v>23289.919999999998</v>
      </c>
      <c r="I31" s="24">
        <f t="shared" si="1"/>
        <v>0.5182147843942505</v>
      </c>
      <c r="J31" s="23">
        <f t="shared" si="2"/>
        <v>1.0836044091177643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56000</v>
      </c>
      <c r="E71" s="49">
        <f>SUM(E17+E70)</f>
        <v>0</v>
      </c>
      <c r="F71" s="49">
        <f>SUM(D71:E71)</f>
        <v>56000</v>
      </c>
      <c r="G71" s="49">
        <f>SUM(G17+G70)</f>
        <v>40035.770000000004</v>
      </c>
      <c r="H71" s="62">
        <f>SUM(H17+H70)</f>
        <v>27961.539999999997</v>
      </c>
      <c r="I71" s="34">
        <f>SUM(G71/F71)</f>
        <v>0.71492446428571432</v>
      </c>
      <c r="J71" s="33">
        <f>SUM(G71/H71)</f>
        <v>1.431815629611245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590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591" t="s">
        <v>451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J82"/>
  <sheetViews>
    <sheetView view="pageBreakPreview" zoomScaleNormal="100" zoomScaleSheetLayoutView="100" workbookViewId="0">
      <selection activeCell="L15" sqref="L15"/>
    </sheetView>
  </sheetViews>
  <sheetFormatPr defaultColWidth="8.69921875" defaultRowHeight="12.75" x14ac:dyDescent="0.2"/>
  <cols>
    <col min="1" max="1" width="6.59765625" style="20" customWidth="1"/>
    <col min="2" max="2" width="24.796875" style="20" customWidth="1"/>
    <col min="3" max="3" width="5.69921875" style="20" customWidth="1"/>
    <col min="4" max="4" width="8.69921875" style="20" customWidth="1"/>
    <col min="5" max="5" width="8.59765625" style="20" customWidth="1"/>
    <col min="6" max="6" width="8.8984375" style="20" customWidth="1"/>
    <col min="7" max="7" width="10.69921875" style="20" customWidth="1"/>
    <col min="8" max="8" width="9.5" style="20" customWidth="1"/>
    <col min="9" max="10" width="6.19921875" style="20" customWidth="1"/>
    <col min="11" max="16384" width="8.69921875" style="20"/>
  </cols>
  <sheetData>
    <row r="1" spans="1:10" s="127" customFormat="1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s="127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127" customFormat="1" ht="15" customHeight="1" x14ac:dyDescent="0.25">
      <c r="A3" s="439"/>
      <c r="B3" s="417" t="s">
        <v>486</v>
      </c>
      <c r="C3" s="435"/>
      <c r="D3" s="437"/>
      <c r="E3" s="437"/>
      <c r="F3" s="441"/>
      <c r="G3" s="421"/>
      <c r="H3" s="418"/>
      <c r="I3" s="442"/>
      <c r="J3" s="443"/>
    </row>
    <row r="4" spans="1:10" s="127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30</v>
      </c>
      <c r="I4" s="442"/>
      <c r="J4" s="443"/>
    </row>
    <row r="5" spans="1:10" s="127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127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427" t="s">
        <v>487</v>
      </c>
      <c r="I6" s="442"/>
      <c r="J6" s="443"/>
    </row>
    <row r="7" spans="1:10" s="127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127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127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127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127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7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127" customFormat="1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430.38</v>
      </c>
      <c r="F17" s="49">
        <f t="shared" ref="F17:F70" si="0">SUM(D17:E17)</f>
        <v>430.38</v>
      </c>
      <c r="G17" s="49">
        <f>SUM(G18+G46+G58+G66)</f>
        <v>322.8</v>
      </c>
      <c r="H17" s="62">
        <f>SUM(H18+H46+H58+H66)</f>
        <v>1509.35</v>
      </c>
      <c r="I17" s="34">
        <f t="shared" ref="I17:I70" si="1">SUM(G17/F17)</f>
        <v>0.75003485292067473</v>
      </c>
      <c r="J17" s="33">
        <f t="shared" ref="J17:J69" si="2">SUM(G17/H17)</f>
        <v>0.21386689634610928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430.38</v>
      </c>
      <c r="F18" s="49">
        <f t="shared" si="0"/>
        <v>430.38</v>
      </c>
      <c r="G18" s="49">
        <f>SUM(G19+G22+G32+G42)</f>
        <v>322.8</v>
      </c>
      <c r="H18" s="62">
        <f>SUM(H19+H22+H32+H42)</f>
        <v>1509.35</v>
      </c>
      <c r="I18" s="34">
        <f t="shared" si="1"/>
        <v>0.75003485292067473</v>
      </c>
      <c r="J18" s="33">
        <f t="shared" si="2"/>
        <v>0.21386689634610928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430.38</v>
      </c>
      <c r="F22" s="68">
        <f t="shared" si="0"/>
        <v>430.38</v>
      </c>
      <c r="G22" s="68">
        <f>SUM(G23:G31)</f>
        <v>322.8</v>
      </c>
      <c r="H22" s="64">
        <f>SUM(H23:H31)</f>
        <v>1509.35</v>
      </c>
      <c r="I22" s="24">
        <f t="shared" si="1"/>
        <v>0.75003485292067473</v>
      </c>
      <c r="J22" s="23">
        <f t="shared" si="2"/>
        <v>0.21386689634610928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465">
        <v>430.38</v>
      </c>
      <c r="F23" s="466">
        <f t="shared" si="0"/>
        <v>430.38</v>
      </c>
      <c r="G23" s="110">
        <v>322.8</v>
      </c>
      <c r="H23" s="103">
        <v>1509.35</v>
      </c>
      <c r="I23" s="24">
        <f t="shared" si="1"/>
        <v>0.75003485292067473</v>
      </c>
      <c r="J23" s="23">
        <f t="shared" si="2"/>
        <v>0.21386689634610928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105"/>
      <c r="F31" s="42">
        <f t="shared" si="0"/>
        <v>0</v>
      </c>
      <c r="G31" s="102"/>
      <c r="H31" s="106"/>
      <c r="I31" s="24" t="e">
        <f t="shared" si="1"/>
        <v>#DIV/0!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430.38</v>
      </c>
      <c r="F71" s="49">
        <f>SUM(D71:E71)</f>
        <v>430.38</v>
      </c>
      <c r="G71" s="49">
        <f>SUM(G17+G70)</f>
        <v>322.8</v>
      </c>
      <c r="H71" s="62">
        <f>SUM(H17+H70)</f>
        <v>1509.35</v>
      </c>
      <c r="I71" s="34">
        <f>SUM(G71/F71)</f>
        <v>0.75003485292067473</v>
      </c>
      <c r="J71" s="33">
        <f>SUM(G71/H71)</f>
        <v>0.21386689634610928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139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6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J82"/>
  <sheetViews>
    <sheetView view="pageBreakPreview" zoomScaleNormal="100" zoomScaleSheetLayoutView="100" workbookViewId="0">
      <selection activeCell="M12" sqref="M12"/>
    </sheetView>
  </sheetViews>
  <sheetFormatPr defaultColWidth="8.69921875" defaultRowHeight="12.75" x14ac:dyDescent="0.2"/>
  <cols>
    <col min="1" max="1" width="6.5" style="20" customWidth="1"/>
    <col min="2" max="2" width="24.5" style="20" customWidth="1"/>
    <col min="3" max="3" width="5.69921875" style="20" customWidth="1"/>
    <col min="4" max="4" width="8.8984375" style="20" customWidth="1"/>
    <col min="5" max="5" width="8.796875" style="20" customWidth="1"/>
    <col min="6" max="6" width="8.69921875" style="20" customWidth="1"/>
    <col min="7" max="7" width="11.09765625" style="20" customWidth="1"/>
    <col min="8" max="8" width="9.296875" style="20" customWidth="1"/>
    <col min="9" max="10" width="6.19921875" style="20" customWidth="1"/>
    <col min="11" max="16384" width="8.69921875" style="20"/>
  </cols>
  <sheetData>
    <row r="1" spans="1:10" s="127" customFormat="1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s="127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127" customFormat="1" ht="15" customHeight="1" x14ac:dyDescent="0.25">
      <c r="A3" s="439"/>
      <c r="B3" s="417" t="s">
        <v>488</v>
      </c>
      <c r="C3" s="435"/>
      <c r="D3" s="437"/>
      <c r="E3" s="437"/>
      <c r="F3" s="441"/>
      <c r="G3" s="421"/>
      <c r="H3" s="418"/>
      <c r="I3" s="442"/>
      <c r="J3" s="443"/>
    </row>
    <row r="4" spans="1:10" s="127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30</v>
      </c>
      <c r="I4" s="442"/>
      <c r="J4" s="443"/>
    </row>
    <row r="5" spans="1:10" s="127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127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489</v>
      </c>
      <c r="I6" s="442"/>
      <c r="J6" s="443"/>
    </row>
    <row r="7" spans="1:10" s="127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127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127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127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127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7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127" customFormat="1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85047.97</v>
      </c>
      <c r="F17" s="49">
        <f t="shared" ref="F17:F70" si="0">SUM(D17:E17)</f>
        <v>85047.97</v>
      </c>
      <c r="G17" s="49">
        <f>SUM(G18+G46+G58+G66)</f>
        <v>34028</v>
      </c>
      <c r="H17" s="62">
        <f>SUM(H18+H46+H58+H66)</f>
        <v>9511.09</v>
      </c>
      <c r="I17" s="34">
        <f t="shared" ref="I17:I70" si="1">SUM(G17/F17)</f>
        <v>0.40010361211443379</v>
      </c>
      <c r="J17" s="33">
        <f t="shared" ref="J17:J69" si="2">SUM(G17/H17)</f>
        <v>3.577718221570819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85047.97</v>
      </c>
      <c r="F18" s="49">
        <f t="shared" si="0"/>
        <v>85047.97</v>
      </c>
      <c r="G18" s="49">
        <f>SUM(G19+G22+G32+G42)</f>
        <v>34028</v>
      </c>
      <c r="H18" s="62">
        <f>SUM(H19+H22+H32+H42)</f>
        <v>9511.09</v>
      </c>
      <c r="I18" s="34">
        <f t="shared" si="1"/>
        <v>0.40010361211443379</v>
      </c>
      <c r="J18" s="33">
        <f t="shared" si="2"/>
        <v>3.577718221570819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150.32</v>
      </c>
      <c r="F22" s="68">
        <f t="shared" si="0"/>
        <v>150.32</v>
      </c>
      <c r="G22" s="68">
        <f>SUM(G23:G31)</f>
        <v>0</v>
      </c>
      <c r="H22" s="64">
        <f>SUM(H23:H31)</f>
        <v>0</v>
      </c>
      <c r="I22" s="24">
        <f t="shared" si="1"/>
        <v>0</v>
      </c>
      <c r="J22" s="23" t="e">
        <f t="shared" si="2"/>
        <v>#DIV/0!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10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467">
        <v>150.32</v>
      </c>
      <c r="F31" s="468">
        <f t="shared" si="0"/>
        <v>150.32</v>
      </c>
      <c r="G31" s="465"/>
      <c r="H31" s="553"/>
      <c r="I31" s="24">
        <f t="shared" si="1"/>
        <v>0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84897.65</v>
      </c>
      <c r="F32" s="42">
        <f t="shared" si="0"/>
        <v>84897.65</v>
      </c>
      <c r="G32" s="67">
        <f>SUM(G33:G40)</f>
        <v>34028</v>
      </c>
      <c r="H32" s="63">
        <f>SUM(H33:H40)</f>
        <v>9511.09</v>
      </c>
      <c r="I32" s="24">
        <f t="shared" si="1"/>
        <v>0.40081203661114295</v>
      </c>
      <c r="J32" s="23">
        <f t="shared" si="2"/>
        <v>3.577718221570819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467">
        <v>84897.65</v>
      </c>
      <c r="F35" s="468">
        <f t="shared" si="0"/>
        <v>84897.65</v>
      </c>
      <c r="G35" s="465">
        <v>34028</v>
      </c>
      <c r="H35" s="553">
        <v>9511.09</v>
      </c>
      <c r="I35" s="24">
        <f t="shared" si="1"/>
        <v>0.40081203661114295</v>
      </c>
      <c r="J35" s="23">
        <f t="shared" si="2"/>
        <v>3.577718221570819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85047.97</v>
      </c>
      <c r="F71" s="49">
        <f>SUM(D71:E71)</f>
        <v>85047.97</v>
      </c>
      <c r="G71" s="49">
        <f>SUM(G17+G70)</f>
        <v>34028</v>
      </c>
      <c r="H71" s="62">
        <f>SUM(H17+H70)</f>
        <v>9511.09</v>
      </c>
      <c r="I71" s="34">
        <f>SUM(G71/F71)</f>
        <v>0.40010361211443379</v>
      </c>
      <c r="J71" s="33">
        <f>SUM(G71/H71)</f>
        <v>3.577718221570819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139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6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J82"/>
  <sheetViews>
    <sheetView view="pageBreakPreview" zoomScaleNormal="100" zoomScaleSheetLayoutView="100" workbookViewId="0">
      <selection activeCell="L20" sqref="L20"/>
    </sheetView>
  </sheetViews>
  <sheetFormatPr defaultColWidth="8.69921875" defaultRowHeight="12.75" x14ac:dyDescent="0.2"/>
  <cols>
    <col min="1" max="1" width="6.5" style="20" customWidth="1"/>
    <col min="2" max="2" width="24.3984375" style="20" customWidth="1"/>
    <col min="3" max="3" width="5.69921875" style="20" customWidth="1"/>
    <col min="4" max="5" width="8.8984375" style="20" customWidth="1"/>
    <col min="6" max="6" width="8.796875" style="20" customWidth="1"/>
    <col min="7" max="7" width="10.8984375" style="20" customWidth="1"/>
    <col min="8" max="8" width="9.09765625" style="20" customWidth="1"/>
    <col min="9" max="10" width="6.19921875" style="20" customWidth="1"/>
    <col min="11" max="16384" width="8.69921875" style="20"/>
  </cols>
  <sheetData>
    <row r="1" spans="1:10" s="127" customFormat="1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s="127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127" customFormat="1" ht="15" customHeight="1" x14ac:dyDescent="0.25">
      <c r="A3" s="439"/>
      <c r="B3" s="417" t="s">
        <v>490</v>
      </c>
      <c r="C3" s="435"/>
      <c r="D3" s="437"/>
      <c r="E3" s="437"/>
      <c r="F3" s="441"/>
      <c r="G3" s="421"/>
      <c r="H3" s="418"/>
      <c r="I3" s="442"/>
      <c r="J3" s="443"/>
    </row>
    <row r="4" spans="1:10" s="127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30</v>
      </c>
      <c r="I4" s="442"/>
      <c r="J4" s="443"/>
    </row>
    <row r="5" spans="1:10" s="127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127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491</v>
      </c>
      <c r="I6" s="442"/>
      <c r="J6" s="443"/>
    </row>
    <row r="7" spans="1:10" s="127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127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127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127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127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7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127" customFormat="1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41.97</v>
      </c>
      <c r="F17" s="49">
        <f t="shared" ref="F17:F70" si="0">SUM(D17:E17)</f>
        <v>41.97</v>
      </c>
      <c r="G17" s="49">
        <f>SUM(G18+G46+G58+G66)</f>
        <v>0</v>
      </c>
      <c r="H17" s="62">
        <f>SUM(H18+H46+H58+H66)</f>
        <v>4035.14</v>
      </c>
      <c r="I17" s="34">
        <f t="shared" ref="I17:I70" si="1">SUM(G17/F17)</f>
        <v>0</v>
      </c>
      <c r="J17" s="33">
        <f t="shared" ref="J17:J69" si="2">SUM(G17/H17)</f>
        <v>0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41.97</v>
      </c>
      <c r="F18" s="49">
        <f t="shared" si="0"/>
        <v>41.97</v>
      </c>
      <c r="G18" s="49">
        <f>SUM(G19+G22+G32+G42)</f>
        <v>0</v>
      </c>
      <c r="H18" s="62">
        <f>SUM(H19+H22+H32+H42)</f>
        <v>4035.14</v>
      </c>
      <c r="I18" s="34">
        <f t="shared" si="1"/>
        <v>0</v>
      </c>
      <c r="J18" s="33">
        <f t="shared" si="2"/>
        <v>0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41.97</v>
      </c>
      <c r="F22" s="68">
        <f t="shared" si="0"/>
        <v>41.97</v>
      </c>
      <c r="G22" s="68">
        <f>SUM(G23:G31)</f>
        <v>0</v>
      </c>
      <c r="H22" s="64">
        <f>SUM(H23:H31)</f>
        <v>4035.14</v>
      </c>
      <c r="I22" s="24">
        <f t="shared" si="1"/>
        <v>0</v>
      </c>
      <c r="J22" s="23">
        <f t="shared" si="2"/>
        <v>0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465">
        <v>41.97</v>
      </c>
      <c r="F23" s="466">
        <f t="shared" si="0"/>
        <v>41.97</v>
      </c>
      <c r="G23" s="110"/>
      <c r="H23" s="103">
        <v>4035.14</v>
      </c>
      <c r="I23" s="24">
        <f t="shared" si="1"/>
        <v>0</v>
      </c>
      <c r="J23" s="23">
        <f t="shared" si="2"/>
        <v>0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105"/>
      <c r="F31" s="42">
        <f t="shared" si="0"/>
        <v>0</v>
      </c>
      <c r="G31" s="102"/>
      <c r="H31" s="106"/>
      <c r="I31" s="24" t="e">
        <f t="shared" si="1"/>
        <v>#DIV/0!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41.97</v>
      </c>
      <c r="F71" s="49">
        <f>SUM(D71:E71)</f>
        <v>41.97</v>
      </c>
      <c r="G71" s="49">
        <f>SUM(G17+G70)</f>
        <v>0</v>
      </c>
      <c r="H71" s="62">
        <f>SUM(H17+H70)</f>
        <v>4035.14</v>
      </c>
      <c r="I71" s="34">
        <f>SUM(G71/F71)</f>
        <v>0</v>
      </c>
      <c r="J71" s="33">
        <f>SUM(G71/H71)</f>
        <v>0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139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7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J82"/>
  <sheetViews>
    <sheetView view="pageBreakPreview" zoomScaleNormal="100" zoomScaleSheetLayoutView="100" workbookViewId="0">
      <selection activeCell="L11" sqref="L11"/>
    </sheetView>
  </sheetViews>
  <sheetFormatPr defaultColWidth="8.69921875" defaultRowHeight="12.75" x14ac:dyDescent="0.2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127" customFormat="1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s="127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127" customFormat="1" ht="15" customHeight="1" x14ac:dyDescent="0.25">
      <c r="A3" s="439"/>
      <c r="B3" s="417" t="s">
        <v>492</v>
      </c>
      <c r="C3" s="435"/>
      <c r="D3" s="437"/>
      <c r="E3" s="437"/>
      <c r="F3" s="441"/>
      <c r="G3" s="421"/>
      <c r="H3" s="418"/>
      <c r="I3" s="442"/>
      <c r="J3" s="443"/>
    </row>
    <row r="4" spans="1:10" s="127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30</v>
      </c>
      <c r="I4" s="442"/>
      <c r="J4" s="443"/>
    </row>
    <row r="5" spans="1:10" s="127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127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493</v>
      </c>
      <c r="I6" s="442"/>
      <c r="J6" s="443"/>
    </row>
    <row r="7" spans="1:10" s="127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127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127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127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127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7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127" customFormat="1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747.66</v>
      </c>
      <c r="F17" s="49">
        <f t="shared" ref="F17:F70" si="0">SUM(D17:E17)</f>
        <v>747.66</v>
      </c>
      <c r="G17" s="49">
        <f>SUM(G18+G46+G58+G66)</f>
        <v>428</v>
      </c>
      <c r="H17" s="62">
        <f>SUM(H18+H46+H58+H66)</f>
        <v>1714.2</v>
      </c>
      <c r="I17" s="34">
        <f t="shared" ref="I17:I70" si="1">SUM(G17/F17)</f>
        <v>0.57245271915041596</v>
      </c>
      <c r="J17" s="33">
        <f t="shared" ref="J17:J69" si="2">SUM(G17/H17)</f>
        <v>0.24967915062419788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747.66</v>
      </c>
      <c r="F18" s="49">
        <f t="shared" si="0"/>
        <v>747.66</v>
      </c>
      <c r="G18" s="49">
        <f>SUM(G19+G22+G32+G42)</f>
        <v>428</v>
      </c>
      <c r="H18" s="62">
        <f>SUM(H19+H22+H32+H42)</f>
        <v>1714.2</v>
      </c>
      <c r="I18" s="34">
        <f t="shared" si="1"/>
        <v>0.57245271915041596</v>
      </c>
      <c r="J18" s="33">
        <f t="shared" si="2"/>
        <v>0.24967915062419788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747.66</v>
      </c>
      <c r="F22" s="68">
        <f t="shared" si="0"/>
        <v>747.66</v>
      </c>
      <c r="G22" s="68">
        <f>SUM(G23:G31)</f>
        <v>428</v>
      </c>
      <c r="H22" s="64">
        <f>SUM(H23:H31)</f>
        <v>1714.2</v>
      </c>
      <c r="I22" s="24">
        <f t="shared" si="1"/>
        <v>0.57245271915041596</v>
      </c>
      <c r="J22" s="23">
        <f t="shared" si="2"/>
        <v>0.24967915062419788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10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467">
        <v>747.66</v>
      </c>
      <c r="F31" s="468">
        <f t="shared" si="0"/>
        <v>747.66</v>
      </c>
      <c r="G31" s="465">
        <v>428</v>
      </c>
      <c r="H31" s="553">
        <v>1714.2</v>
      </c>
      <c r="I31" s="24">
        <f t="shared" si="1"/>
        <v>0.57245271915041596</v>
      </c>
      <c r="J31" s="23">
        <f t="shared" si="2"/>
        <v>0.24967915062419788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747.66</v>
      </c>
      <c r="F71" s="49">
        <f>SUM(D71:E71)</f>
        <v>747.66</v>
      </c>
      <c r="G71" s="49">
        <f>SUM(G17+G70)</f>
        <v>428</v>
      </c>
      <c r="H71" s="62">
        <f>SUM(H17+H70)</f>
        <v>1714.2</v>
      </c>
      <c r="I71" s="34">
        <f>SUM(G71/F71)</f>
        <v>0.57245271915041596</v>
      </c>
      <c r="J71" s="33">
        <f>SUM(G71/H71)</f>
        <v>0.24967915062419788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139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J82"/>
  <sheetViews>
    <sheetView view="pageBreakPreview" zoomScaleNormal="100" zoomScaleSheetLayoutView="100" workbookViewId="0">
      <selection activeCell="L25" sqref="L25"/>
    </sheetView>
  </sheetViews>
  <sheetFormatPr defaultColWidth="8.69921875" defaultRowHeight="12.75" x14ac:dyDescent="0.2"/>
  <cols>
    <col min="1" max="1" width="6.3984375" style="20" customWidth="1"/>
    <col min="2" max="2" width="24" style="20" customWidth="1"/>
    <col min="3" max="3" width="5.69921875" style="20" customWidth="1"/>
    <col min="4" max="4" width="9.296875" style="20" customWidth="1"/>
    <col min="5" max="5" width="8.796875" style="20" customWidth="1"/>
    <col min="6" max="6" width="9.69921875" style="20" customWidth="1"/>
    <col min="7" max="7" width="9.59765625" style="20" customWidth="1"/>
    <col min="8" max="8" width="9.5" style="20" customWidth="1"/>
    <col min="9" max="10" width="6.19921875" style="20" customWidth="1"/>
    <col min="11" max="16384" width="8.69921875" style="20"/>
  </cols>
  <sheetData>
    <row r="1" spans="1:10" s="127" customFormat="1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s="127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127" customFormat="1" ht="15" customHeight="1" x14ac:dyDescent="0.25">
      <c r="A3" s="439"/>
      <c r="B3" s="417" t="s">
        <v>951</v>
      </c>
      <c r="C3" s="435"/>
      <c r="D3" s="437"/>
      <c r="E3" s="437"/>
      <c r="F3" s="441"/>
      <c r="G3" s="421"/>
      <c r="H3" s="418"/>
      <c r="I3" s="442"/>
      <c r="J3" s="443"/>
    </row>
    <row r="4" spans="1:10" s="127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30</v>
      </c>
      <c r="I4" s="442"/>
      <c r="J4" s="443"/>
    </row>
    <row r="5" spans="1:10" s="127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127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494</v>
      </c>
      <c r="I6" s="442"/>
      <c r="J6" s="443"/>
    </row>
    <row r="7" spans="1:10" s="127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127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127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127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127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7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127" customFormat="1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2102.9499999999998</v>
      </c>
      <c r="F17" s="49">
        <f t="shared" ref="F17:F70" si="0">SUM(D17:E17)</f>
        <v>2102.9499999999998</v>
      </c>
      <c r="G17" s="49">
        <f>SUM(G18+G46+G58+G66)</f>
        <v>973</v>
      </c>
      <c r="H17" s="62">
        <f>SUM(H18+H46+H58+H66)</f>
        <v>0</v>
      </c>
      <c r="I17" s="34">
        <f t="shared" ref="I17:I70" si="1">SUM(G17/F17)</f>
        <v>0.46268337335647547</v>
      </c>
      <c r="J17" s="33" t="e">
        <f t="shared" ref="J17:J69" si="2">SUM(G17/H17)</f>
        <v>#DIV/0!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2102.9499999999998</v>
      </c>
      <c r="F18" s="49">
        <f t="shared" si="0"/>
        <v>2102.9499999999998</v>
      </c>
      <c r="G18" s="49">
        <f>SUM(G19+G22+G32+G42)</f>
        <v>973</v>
      </c>
      <c r="H18" s="62">
        <f>SUM(H19+H22+H32+H42)</f>
        <v>0</v>
      </c>
      <c r="I18" s="34">
        <f t="shared" si="1"/>
        <v>0.46268337335647547</v>
      </c>
      <c r="J18" s="33" t="e">
        <f t="shared" si="2"/>
        <v>#DIV/0!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2102.9499999999998</v>
      </c>
      <c r="F22" s="68">
        <f t="shared" si="0"/>
        <v>2102.9499999999998</v>
      </c>
      <c r="G22" s="68">
        <f>SUM(G23:G31)</f>
        <v>973</v>
      </c>
      <c r="H22" s="64">
        <f>SUM(H23:H31)</f>
        <v>0</v>
      </c>
      <c r="I22" s="24">
        <f t="shared" si="1"/>
        <v>0.46268337335647547</v>
      </c>
      <c r="J22" s="23" t="e">
        <f t="shared" si="2"/>
        <v>#DIV/0!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465">
        <v>2102.9499999999998</v>
      </c>
      <c r="F23" s="466">
        <f t="shared" si="0"/>
        <v>2102.9499999999998</v>
      </c>
      <c r="G23" s="467">
        <v>973</v>
      </c>
      <c r="H23" s="552"/>
      <c r="I23" s="24">
        <f t="shared" si="1"/>
        <v>0.46268337335647547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465"/>
      <c r="F24" s="466">
        <f t="shared" si="0"/>
        <v>0</v>
      </c>
      <c r="G24" s="467"/>
      <c r="H24" s="552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465"/>
      <c r="F25" s="466">
        <f t="shared" si="0"/>
        <v>0</v>
      </c>
      <c r="G25" s="467"/>
      <c r="H25" s="552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465"/>
      <c r="F26" s="466">
        <f t="shared" si="0"/>
        <v>0</v>
      </c>
      <c r="G26" s="467"/>
      <c r="H26" s="552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465"/>
      <c r="F27" s="466">
        <f t="shared" si="0"/>
        <v>0</v>
      </c>
      <c r="G27" s="467"/>
      <c r="H27" s="552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467"/>
      <c r="F28" s="468">
        <f t="shared" si="0"/>
        <v>0</v>
      </c>
      <c r="G28" s="465"/>
      <c r="H28" s="553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467"/>
      <c r="F29" s="468">
        <f t="shared" si="0"/>
        <v>0</v>
      </c>
      <c r="G29" s="465"/>
      <c r="H29" s="553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467"/>
      <c r="F30" s="468">
        <f t="shared" si="0"/>
        <v>0</v>
      </c>
      <c r="G30" s="465"/>
      <c r="H30" s="553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467"/>
      <c r="F31" s="468">
        <f t="shared" si="0"/>
        <v>0</v>
      </c>
      <c r="G31" s="465"/>
      <c r="H31" s="553"/>
      <c r="I31" s="24" t="e">
        <f t="shared" si="1"/>
        <v>#DIV/0!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2102.9499999999998</v>
      </c>
      <c r="F71" s="49">
        <f>SUM(D71:E71)</f>
        <v>2102.9499999999998</v>
      </c>
      <c r="G71" s="49">
        <f>SUM(G17+G70)</f>
        <v>973</v>
      </c>
      <c r="H71" s="62">
        <f>SUM(H17+H70)</f>
        <v>0</v>
      </c>
      <c r="I71" s="34">
        <f>SUM(G71/F71)</f>
        <v>0.46268337335647547</v>
      </c>
      <c r="J71" s="33" t="e">
        <f>SUM(G71/H71)</f>
        <v>#DIV/0!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139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7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J82"/>
  <sheetViews>
    <sheetView view="pageBreakPreview" zoomScaleNormal="100" zoomScaleSheetLayoutView="100" workbookViewId="0">
      <selection activeCell="K15" sqref="K15"/>
    </sheetView>
  </sheetViews>
  <sheetFormatPr defaultColWidth="8.69921875" defaultRowHeight="12.75" x14ac:dyDescent="0.2"/>
  <cols>
    <col min="1" max="1" width="6.59765625" style="20" customWidth="1"/>
    <col min="2" max="2" width="24.69921875" style="20" customWidth="1"/>
    <col min="3" max="3" width="5.69921875" style="20" customWidth="1"/>
    <col min="4" max="5" width="8.796875" style="20" customWidth="1"/>
    <col min="6" max="6" width="8.69921875" style="20" customWidth="1"/>
    <col min="7" max="7" width="11.296875" style="20" customWidth="1"/>
    <col min="8" max="8" width="9.296875" style="20" customWidth="1"/>
    <col min="9" max="10" width="6.19921875" style="20" customWidth="1"/>
    <col min="11" max="16384" width="8.69921875" style="20"/>
  </cols>
  <sheetData>
    <row r="1" spans="1:10" s="127" customFormat="1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s="127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127" customFormat="1" ht="15" customHeight="1" x14ac:dyDescent="0.25">
      <c r="A3" s="439"/>
      <c r="B3" s="417" t="s">
        <v>495</v>
      </c>
      <c r="C3" s="435"/>
      <c r="D3" s="437"/>
      <c r="E3" s="437"/>
      <c r="F3" s="441"/>
      <c r="G3" s="421"/>
      <c r="H3" s="418"/>
      <c r="I3" s="442"/>
      <c r="J3" s="443"/>
    </row>
    <row r="4" spans="1:10" s="127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30</v>
      </c>
      <c r="I4" s="442"/>
      <c r="J4" s="443"/>
    </row>
    <row r="5" spans="1:10" s="127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127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496</v>
      </c>
      <c r="I6" s="442"/>
      <c r="J6" s="443"/>
    </row>
    <row r="7" spans="1:10" s="127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127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127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127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127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7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127" customFormat="1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465.21</v>
      </c>
      <c r="F17" s="49">
        <f t="shared" ref="F17:F70" si="0">SUM(D17:E17)</f>
        <v>465.21</v>
      </c>
      <c r="G17" s="49">
        <f>SUM(G18+G46+G58+G66)</f>
        <v>194.4</v>
      </c>
      <c r="H17" s="62">
        <f>SUM(H18+H46+H58+H66)</f>
        <v>2710.14</v>
      </c>
      <c r="I17" s="34">
        <f t="shared" ref="I17:I70" si="1">SUM(G17/F17)</f>
        <v>0.41787579802669766</v>
      </c>
      <c r="J17" s="33">
        <f t="shared" ref="J17:J69" si="2">SUM(G17/H17)</f>
        <v>7.1730611702716468E-2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465.21</v>
      </c>
      <c r="F18" s="49">
        <f t="shared" si="0"/>
        <v>465.21</v>
      </c>
      <c r="G18" s="49">
        <f>SUM(G19+G22+G32+G42)</f>
        <v>194.4</v>
      </c>
      <c r="H18" s="62">
        <f>SUM(H19+H22+H32+H42)</f>
        <v>2710.14</v>
      </c>
      <c r="I18" s="34">
        <f t="shared" si="1"/>
        <v>0.41787579802669766</v>
      </c>
      <c r="J18" s="33">
        <f t="shared" si="2"/>
        <v>7.1730611702716468E-2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465.21</v>
      </c>
      <c r="F22" s="68">
        <f t="shared" si="0"/>
        <v>465.21</v>
      </c>
      <c r="G22" s="68">
        <f>SUM(G23:G31)</f>
        <v>194.4</v>
      </c>
      <c r="H22" s="64">
        <f>SUM(H23:H31)</f>
        <v>2710.14</v>
      </c>
      <c r="I22" s="24">
        <f t="shared" si="1"/>
        <v>0.41787579802669766</v>
      </c>
      <c r="J22" s="23">
        <f t="shared" si="2"/>
        <v>7.1730611702716468E-2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465">
        <v>246.95</v>
      </c>
      <c r="F23" s="466">
        <f t="shared" si="0"/>
        <v>246.95</v>
      </c>
      <c r="G23" s="102"/>
      <c r="H23" s="552">
        <v>2710.14</v>
      </c>
      <c r="I23" s="24">
        <f t="shared" si="1"/>
        <v>0</v>
      </c>
      <c r="J23" s="23">
        <f t="shared" si="2"/>
        <v>0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465"/>
      <c r="F24" s="466">
        <f t="shared" si="0"/>
        <v>0</v>
      </c>
      <c r="G24" s="467"/>
      <c r="H24" s="552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465"/>
      <c r="F25" s="466">
        <f t="shared" si="0"/>
        <v>0</v>
      </c>
      <c r="G25" s="467"/>
      <c r="H25" s="552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465"/>
      <c r="F26" s="466">
        <f t="shared" si="0"/>
        <v>0</v>
      </c>
      <c r="G26" s="467"/>
      <c r="H26" s="552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465"/>
      <c r="F27" s="466">
        <f t="shared" si="0"/>
        <v>0</v>
      </c>
      <c r="G27" s="467"/>
      <c r="H27" s="552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467"/>
      <c r="F28" s="468">
        <f t="shared" si="0"/>
        <v>0</v>
      </c>
      <c r="G28" s="465"/>
      <c r="H28" s="553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467"/>
      <c r="F29" s="468">
        <f t="shared" si="0"/>
        <v>0</v>
      </c>
      <c r="G29" s="465"/>
      <c r="H29" s="553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467"/>
      <c r="F30" s="468">
        <f t="shared" si="0"/>
        <v>0</v>
      </c>
      <c r="G30" s="465"/>
      <c r="H30" s="553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467">
        <v>218.26</v>
      </c>
      <c r="F31" s="468">
        <f t="shared" si="0"/>
        <v>218.26</v>
      </c>
      <c r="G31" s="465">
        <v>194.4</v>
      </c>
      <c r="H31" s="469"/>
      <c r="I31" s="24">
        <f t="shared" si="1"/>
        <v>0.89068083936589393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465.21</v>
      </c>
      <c r="F71" s="49">
        <f>SUM(D71:E71)</f>
        <v>465.21</v>
      </c>
      <c r="G71" s="49">
        <f>SUM(G17+G70)</f>
        <v>194.4</v>
      </c>
      <c r="H71" s="62">
        <f>SUM(H17+H70)</f>
        <v>2710.14</v>
      </c>
      <c r="I71" s="34">
        <f>SUM(G71/F71)</f>
        <v>0.41787579802669766</v>
      </c>
      <c r="J71" s="33">
        <f>SUM(G71/H71)</f>
        <v>7.1730611702716468E-2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139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6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J82"/>
  <sheetViews>
    <sheetView view="pageBreakPreview" zoomScaleNormal="100" zoomScaleSheetLayoutView="100" workbookViewId="0">
      <selection activeCell="H17" sqref="H17"/>
    </sheetView>
  </sheetViews>
  <sheetFormatPr defaultColWidth="8.69921875" defaultRowHeight="12.75" x14ac:dyDescent="0.2"/>
  <cols>
    <col min="1" max="1" width="6.296875" style="20" customWidth="1"/>
    <col min="2" max="2" width="24.5" style="20" customWidth="1"/>
    <col min="3" max="3" width="5.69921875" style="20" customWidth="1"/>
    <col min="4" max="4" width="8.8984375" style="20" customWidth="1"/>
    <col min="5" max="5" width="8.69921875" style="20" customWidth="1"/>
    <col min="6" max="6" width="8.796875" style="20" customWidth="1"/>
    <col min="7" max="7" width="11" style="20" customWidth="1"/>
    <col min="8" max="8" width="9.09765625" style="20" customWidth="1"/>
    <col min="9" max="10" width="6.19921875" style="20" customWidth="1"/>
    <col min="11" max="16384" width="8.69921875" style="20"/>
  </cols>
  <sheetData>
    <row r="1" spans="1:10" s="127" customFormat="1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s="127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127" customFormat="1" ht="15" customHeight="1" x14ac:dyDescent="0.25">
      <c r="A3" s="439"/>
      <c r="B3" s="417" t="s">
        <v>497</v>
      </c>
      <c r="C3" s="435"/>
      <c r="D3" s="437"/>
      <c r="E3" s="437"/>
      <c r="F3" s="441"/>
      <c r="G3" s="421"/>
      <c r="H3" s="418"/>
      <c r="I3" s="442"/>
      <c r="J3" s="443"/>
    </row>
    <row r="4" spans="1:10" s="127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30</v>
      </c>
      <c r="I4" s="442"/>
      <c r="J4" s="443"/>
    </row>
    <row r="5" spans="1:10" s="127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127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498</v>
      </c>
      <c r="I6" s="442"/>
      <c r="J6" s="443"/>
    </row>
    <row r="7" spans="1:10" s="127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127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127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127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127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7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127" customFormat="1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173016.33</v>
      </c>
      <c r="F17" s="49">
        <f t="shared" ref="F17:F70" si="0">SUM(D17:E17)</f>
        <v>173016.33</v>
      </c>
      <c r="G17" s="49">
        <f>SUM(G18+G46+G58+G66)</f>
        <v>88093.32</v>
      </c>
      <c r="H17" s="62">
        <f>SUM(H18+H46+H58+H66)</f>
        <v>97817.38</v>
      </c>
      <c r="I17" s="34">
        <f t="shared" ref="I17:I70" si="1">SUM(G17/F17)</f>
        <v>0.50916188084673863</v>
      </c>
      <c r="J17" s="33">
        <f t="shared" ref="J17:J69" si="2">SUM(G17/H17)</f>
        <v>0.90058964981478751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173016.33</v>
      </c>
      <c r="F18" s="49">
        <f t="shared" si="0"/>
        <v>173016.33</v>
      </c>
      <c r="G18" s="49">
        <f>SUM(G19+G22+G32+G42)</f>
        <v>88093.32</v>
      </c>
      <c r="H18" s="62">
        <f>SUM(H19+H22+H32+H42)</f>
        <v>97817.38</v>
      </c>
      <c r="I18" s="34">
        <f t="shared" si="1"/>
        <v>0.50916188084673863</v>
      </c>
      <c r="J18" s="33">
        <f t="shared" si="2"/>
        <v>0.90058964981478751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173016.33</v>
      </c>
      <c r="F22" s="68">
        <f t="shared" si="0"/>
        <v>173016.33</v>
      </c>
      <c r="G22" s="68">
        <f>SUM(G23:G31)</f>
        <v>88093.32</v>
      </c>
      <c r="H22" s="64">
        <f>SUM(H23:H31)</f>
        <v>97817.38</v>
      </c>
      <c r="I22" s="24">
        <f t="shared" si="1"/>
        <v>0.50916188084673863</v>
      </c>
      <c r="J22" s="23">
        <f t="shared" si="2"/>
        <v>0.90058964981478751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465">
        <v>62322.89</v>
      </c>
      <c r="F23" s="466">
        <f t="shared" si="0"/>
        <v>62322.89</v>
      </c>
      <c r="G23" s="467">
        <v>5642.4</v>
      </c>
      <c r="H23" s="552">
        <v>9398.56</v>
      </c>
      <c r="I23" s="24">
        <f t="shared" si="1"/>
        <v>9.0534954332188375E-2</v>
      </c>
      <c r="J23" s="23">
        <f t="shared" si="2"/>
        <v>0.60034728724400332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465">
        <v>1576.84</v>
      </c>
      <c r="F24" s="466">
        <f t="shared" si="0"/>
        <v>1576.84</v>
      </c>
      <c r="G24" s="467">
        <v>163.12</v>
      </c>
      <c r="H24" s="552">
        <v>96.78</v>
      </c>
      <c r="I24" s="24">
        <f t="shared" si="1"/>
        <v>0.10344740113137668</v>
      </c>
      <c r="J24" s="23">
        <f t="shared" si="2"/>
        <v>1.6854722050010333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465"/>
      <c r="F25" s="466">
        <f t="shared" si="0"/>
        <v>0</v>
      </c>
      <c r="G25" s="467"/>
      <c r="H25" s="552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465">
        <v>8500</v>
      </c>
      <c r="F26" s="466">
        <f t="shared" si="0"/>
        <v>8500</v>
      </c>
      <c r="G26" s="467"/>
      <c r="H26" s="552"/>
      <c r="I26" s="24">
        <f t="shared" si="1"/>
        <v>0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465"/>
      <c r="F27" s="466">
        <f t="shared" si="0"/>
        <v>0</v>
      </c>
      <c r="G27" s="467"/>
      <c r="H27" s="552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467"/>
      <c r="F28" s="468">
        <f t="shared" si="0"/>
        <v>0</v>
      </c>
      <c r="G28" s="465"/>
      <c r="H28" s="553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467">
        <v>13962.45</v>
      </c>
      <c r="F29" s="468">
        <f t="shared" si="0"/>
        <v>13962.45</v>
      </c>
      <c r="G29" s="465"/>
      <c r="H29" s="553">
        <v>2037.55</v>
      </c>
      <c r="I29" s="24">
        <f t="shared" si="1"/>
        <v>0</v>
      </c>
      <c r="J29" s="23">
        <f t="shared" si="2"/>
        <v>0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467">
        <v>505</v>
      </c>
      <c r="F30" s="468">
        <f t="shared" si="0"/>
        <v>505</v>
      </c>
      <c r="G30" s="465">
        <v>114</v>
      </c>
      <c r="H30" s="553">
        <v>95</v>
      </c>
      <c r="I30" s="24">
        <f t="shared" si="1"/>
        <v>0.22574257425742575</v>
      </c>
      <c r="J30" s="23">
        <f t="shared" si="2"/>
        <v>1.2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467">
        <v>86149.15</v>
      </c>
      <c r="F31" s="468">
        <f t="shared" si="0"/>
        <v>86149.15</v>
      </c>
      <c r="G31" s="465">
        <v>82173.8</v>
      </c>
      <c r="H31" s="553">
        <v>86189.49</v>
      </c>
      <c r="I31" s="24">
        <f t="shared" si="1"/>
        <v>0.95385502932994704</v>
      </c>
      <c r="J31" s="23">
        <f t="shared" si="2"/>
        <v>0.95340858844854515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173016.33</v>
      </c>
      <c r="F71" s="49">
        <f>SUM(D71:E71)</f>
        <v>173016.33</v>
      </c>
      <c r="G71" s="49">
        <f>SUM(G17+G70)</f>
        <v>88093.32</v>
      </c>
      <c r="H71" s="62">
        <f>SUM(H17+H70)</f>
        <v>97817.38</v>
      </c>
      <c r="I71" s="34">
        <f>SUM(G71/F71)</f>
        <v>0.50916188084673863</v>
      </c>
      <c r="J71" s="33">
        <f>SUM(G71/H71)</f>
        <v>0.90058964981478751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139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30"/>
  <sheetViews>
    <sheetView view="pageBreakPreview" topLeftCell="A93" zoomScaleNormal="100" zoomScaleSheetLayoutView="100" workbookViewId="0">
      <selection activeCell="B126" sqref="B126"/>
    </sheetView>
  </sheetViews>
  <sheetFormatPr defaultRowHeight="12.75" x14ac:dyDescent="0.2"/>
  <cols>
    <col min="1" max="1" width="7.69921875" style="230" customWidth="1"/>
    <col min="2" max="2" width="28.69921875" style="231" customWidth="1"/>
    <col min="3" max="3" width="5.19921875" style="232" customWidth="1"/>
    <col min="4" max="6" width="9.69921875" style="141" customWidth="1"/>
    <col min="7" max="7" width="11.69921875" style="141" customWidth="1"/>
    <col min="8" max="8" width="9.69921875" style="141" customWidth="1"/>
    <col min="9" max="9" width="5.8984375" style="141" customWidth="1"/>
    <col min="10" max="10" width="5.8984375" style="142" customWidth="1"/>
    <col min="11" max="16384" width="8.796875" style="142"/>
  </cols>
  <sheetData>
    <row r="1" spans="1:10" s="147" customFormat="1" ht="15" x14ac:dyDescent="0.25">
      <c r="A1" s="114" t="s">
        <v>53</v>
      </c>
      <c r="B1" s="434"/>
      <c r="C1" s="435"/>
      <c r="D1" s="436"/>
      <c r="E1" s="436"/>
      <c r="F1" s="437"/>
      <c r="G1" s="438" t="s">
        <v>536</v>
      </c>
      <c r="H1" s="436"/>
      <c r="I1" s="149"/>
    </row>
    <row r="2" spans="1:10" s="147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149"/>
    </row>
    <row r="3" spans="1:10" s="147" customFormat="1" ht="15" customHeight="1" x14ac:dyDescent="0.25">
      <c r="A3" s="439"/>
      <c r="B3" s="119"/>
      <c r="C3" s="435"/>
      <c r="D3" s="437"/>
      <c r="E3" s="437"/>
      <c r="F3" s="441"/>
      <c r="G3" s="421"/>
      <c r="H3" s="418"/>
      <c r="I3" s="149"/>
    </row>
    <row r="4" spans="1:10" s="147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10</v>
      </c>
      <c r="I4" s="145"/>
      <c r="J4" s="146"/>
    </row>
    <row r="5" spans="1:10" s="147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145"/>
      <c r="J5" s="146"/>
    </row>
    <row r="6" spans="1:10" s="147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418" t="s">
        <v>18</v>
      </c>
      <c r="I6" s="145"/>
      <c r="J6" s="149"/>
    </row>
    <row r="7" spans="1:10" s="147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145"/>
      <c r="J7" s="149"/>
    </row>
    <row r="8" spans="1:10" s="147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145"/>
      <c r="J8" s="149"/>
    </row>
    <row r="9" spans="1:10" s="147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145"/>
      <c r="J9" s="149"/>
    </row>
    <row r="10" spans="1:10" s="147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152"/>
      <c r="J10" s="149"/>
    </row>
    <row r="11" spans="1:10" s="147" customFormat="1" ht="15" customHeight="1" x14ac:dyDescent="0.2">
      <c r="A11" s="153"/>
      <c r="B11" s="154"/>
      <c r="C11" s="151"/>
      <c r="D11" s="151"/>
      <c r="E11" s="143"/>
      <c r="F11" s="144"/>
      <c r="G11" s="148"/>
      <c r="H11" s="155"/>
      <c r="I11" s="152"/>
      <c r="J11" s="149"/>
    </row>
    <row r="12" spans="1:10" s="161" customFormat="1" ht="15" customHeight="1" x14ac:dyDescent="0.25">
      <c r="A12" s="156" t="s">
        <v>307</v>
      </c>
      <c r="B12" s="157"/>
      <c r="C12" s="158"/>
      <c r="D12" s="158"/>
      <c r="E12" s="158"/>
      <c r="F12" s="158"/>
      <c r="G12" s="159"/>
      <c r="H12" s="160"/>
      <c r="I12" s="160"/>
    </row>
    <row r="13" spans="1:10" s="161" customFormat="1" ht="15" customHeight="1" x14ac:dyDescent="0.25">
      <c r="A13" s="156" t="s">
        <v>843</v>
      </c>
      <c r="B13" s="157"/>
      <c r="C13" s="158"/>
      <c r="D13" s="158"/>
      <c r="E13" s="158"/>
      <c r="F13" s="158"/>
      <c r="G13" s="159"/>
      <c r="H13" s="160"/>
      <c r="I13" s="160"/>
    </row>
    <row r="14" spans="1:10" s="147" customFormat="1" ht="15" customHeight="1" x14ac:dyDescent="0.2">
      <c r="A14" s="150"/>
      <c r="B14" s="154"/>
      <c r="C14" s="162"/>
      <c r="D14" s="151"/>
      <c r="E14" s="151"/>
      <c r="F14" s="151"/>
      <c r="G14" s="163"/>
      <c r="H14" s="164"/>
      <c r="I14" s="164"/>
      <c r="J14" s="165" t="s">
        <v>56</v>
      </c>
    </row>
    <row r="15" spans="1:10" s="169" customFormat="1" ht="60" customHeight="1" x14ac:dyDescent="0.2">
      <c r="A15" s="166" t="s">
        <v>308</v>
      </c>
      <c r="B15" s="166" t="s">
        <v>104</v>
      </c>
      <c r="C15" s="167" t="s">
        <v>103</v>
      </c>
      <c r="D15" s="166" t="s">
        <v>301</v>
      </c>
      <c r="E15" s="166" t="s">
        <v>309</v>
      </c>
      <c r="F15" s="69" t="s">
        <v>310</v>
      </c>
      <c r="G15" s="168" t="s">
        <v>102</v>
      </c>
      <c r="H15" s="168" t="s">
        <v>101</v>
      </c>
      <c r="I15" s="166" t="s">
        <v>311</v>
      </c>
      <c r="J15" s="166" t="s">
        <v>312</v>
      </c>
    </row>
    <row r="16" spans="1:10" s="177" customFormat="1" ht="12" x14ac:dyDescent="0.2">
      <c r="A16" s="170">
        <v>1</v>
      </c>
      <c r="B16" s="171">
        <v>2</v>
      </c>
      <c r="C16" s="172">
        <v>3</v>
      </c>
      <c r="D16" s="170">
        <v>4</v>
      </c>
      <c r="E16" s="170">
        <v>5</v>
      </c>
      <c r="F16" s="173" t="s">
        <v>12</v>
      </c>
      <c r="G16" s="174">
        <v>7</v>
      </c>
      <c r="H16" s="170">
        <v>8</v>
      </c>
      <c r="I16" s="175">
        <v>9</v>
      </c>
      <c r="J16" s="176">
        <v>10</v>
      </c>
    </row>
    <row r="17" spans="1:10" s="169" customFormat="1" ht="15" customHeight="1" x14ac:dyDescent="0.2">
      <c r="A17" s="178">
        <v>1</v>
      </c>
      <c r="B17" s="179" t="s">
        <v>313</v>
      </c>
      <c r="C17" s="180">
        <v>710000</v>
      </c>
      <c r="D17" s="181">
        <f>SUM(D18)</f>
        <v>0</v>
      </c>
      <c r="E17" s="181">
        <f>SUM(E18)</f>
        <v>0</v>
      </c>
      <c r="F17" s="181">
        <f t="shared" ref="F17:F39" si="0">SUM(D17:E17)</f>
        <v>0</v>
      </c>
      <c r="G17" s="181">
        <f>SUM(G18)</f>
        <v>0</v>
      </c>
      <c r="H17" s="181">
        <f>SUM(H18)</f>
        <v>0</v>
      </c>
      <c r="I17" s="182" t="e">
        <f t="shared" ref="I17:I66" si="1">SUM(G17/F17)</f>
        <v>#DIV/0!</v>
      </c>
      <c r="J17" s="182" t="e">
        <f t="shared" ref="J17:J66" si="2">SUM(G17/H17)</f>
        <v>#DIV/0!</v>
      </c>
    </row>
    <row r="18" spans="1:10" s="187" customFormat="1" ht="12" x14ac:dyDescent="0.2">
      <c r="A18" s="178">
        <v>2</v>
      </c>
      <c r="B18" s="183" t="s">
        <v>314</v>
      </c>
      <c r="C18" s="184">
        <v>717000</v>
      </c>
      <c r="D18" s="185">
        <f>SUM(D19)</f>
        <v>0</v>
      </c>
      <c r="E18" s="185">
        <f>SUM(E19)</f>
        <v>0</v>
      </c>
      <c r="F18" s="185">
        <f t="shared" si="0"/>
        <v>0</v>
      </c>
      <c r="G18" s="185">
        <f>SUM(G19)</f>
        <v>0</v>
      </c>
      <c r="H18" s="185">
        <f>SUM(H19)</f>
        <v>0</v>
      </c>
      <c r="I18" s="186" t="e">
        <f t="shared" si="1"/>
        <v>#DIV/0!</v>
      </c>
      <c r="J18" s="186" t="e">
        <f t="shared" si="2"/>
        <v>#DIV/0!</v>
      </c>
    </row>
    <row r="19" spans="1:10" s="187" customFormat="1" ht="12" x14ac:dyDescent="0.2">
      <c r="A19" s="178">
        <v>3</v>
      </c>
      <c r="B19" s="188" t="s">
        <v>315</v>
      </c>
      <c r="C19" s="189">
        <v>717100</v>
      </c>
      <c r="D19" s="190">
        <f>SUM(D20:D21)</f>
        <v>0</v>
      </c>
      <c r="E19" s="190">
        <f>SUM(E20:E21)</f>
        <v>0</v>
      </c>
      <c r="F19" s="190">
        <f t="shared" si="0"/>
        <v>0</v>
      </c>
      <c r="G19" s="190">
        <f>SUM(G20:G21)</f>
        <v>0</v>
      </c>
      <c r="H19" s="190">
        <f>SUM(H20:H21)</f>
        <v>0</v>
      </c>
      <c r="I19" s="186" t="e">
        <f t="shared" si="1"/>
        <v>#DIV/0!</v>
      </c>
      <c r="J19" s="186" t="e">
        <f t="shared" si="2"/>
        <v>#DIV/0!</v>
      </c>
    </row>
    <row r="20" spans="1:10" s="187" customFormat="1" ht="22.5" customHeight="1" x14ac:dyDescent="0.2">
      <c r="A20" s="178">
        <v>4</v>
      </c>
      <c r="B20" s="191" t="s">
        <v>316</v>
      </c>
      <c r="C20" s="189">
        <v>717111</v>
      </c>
      <c r="D20" s="190"/>
      <c r="E20" s="190"/>
      <c r="F20" s="190">
        <f t="shared" si="0"/>
        <v>0</v>
      </c>
      <c r="G20" s="190"/>
      <c r="H20" s="190"/>
      <c r="I20" s="186" t="e">
        <f t="shared" si="1"/>
        <v>#DIV/0!</v>
      </c>
      <c r="J20" s="186" t="e">
        <f t="shared" si="2"/>
        <v>#DIV/0!</v>
      </c>
    </row>
    <row r="21" spans="1:10" s="187" customFormat="1" ht="22.5" customHeight="1" x14ac:dyDescent="0.2">
      <c r="A21" s="178">
        <v>5</v>
      </c>
      <c r="B21" s="191" t="s">
        <v>317</v>
      </c>
      <c r="C21" s="189">
        <v>717112</v>
      </c>
      <c r="D21" s="190"/>
      <c r="E21" s="190"/>
      <c r="F21" s="190">
        <f t="shared" si="0"/>
        <v>0</v>
      </c>
      <c r="G21" s="190"/>
      <c r="H21" s="190"/>
      <c r="I21" s="186" t="e">
        <f t="shared" si="1"/>
        <v>#DIV/0!</v>
      </c>
      <c r="J21" s="186" t="e">
        <f t="shared" si="2"/>
        <v>#DIV/0!</v>
      </c>
    </row>
    <row r="22" spans="1:10" s="195" customFormat="1" ht="15" customHeight="1" x14ac:dyDescent="0.2">
      <c r="A22" s="178">
        <v>6</v>
      </c>
      <c r="B22" s="192" t="s">
        <v>842</v>
      </c>
      <c r="C22" s="193">
        <v>720000</v>
      </c>
      <c r="D22" s="194">
        <f>SUM(D23+D44+D30+D53)</f>
        <v>1219000</v>
      </c>
      <c r="E22" s="194">
        <f>SUM(E23+E30+E53)</f>
        <v>0</v>
      </c>
      <c r="F22" s="194">
        <f t="shared" si="0"/>
        <v>1219000</v>
      </c>
      <c r="G22" s="194">
        <f>SUM(G23+G30+G53)</f>
        <v>0</v>
      </c>
      <c r="H22" s="194">
        <f>SUM(H23+H30+H53+H40+H44)</f>
        <v>1435178.2000000002</v>
      </c>
      <c r="I22" s="182">
        <f t="shared" si="1"/>
        <v>0</v>
      </c>
      <c r="J22" s="182">
        <f t="shared" si="2"/>
        <v>0</v>
      </c>
    </row>
    <row r="23" spans="1:10" s="198" customFormat="1" ht="25.5" customHeight="1" x14ac:dyDescent="0.2">
      <c r="A23" s="178">
        <v>7</v>
      </c>
      <c r="B23" s="196" t="s">
        <v>318</v>
      </c>
      <c r="C23" s="197">
        <v>721000</v>
      </c>
      <c r="D23" s="185">
        <f>SUM(D24+D28+D29)</f>
        <v>0</v>
      </c>
      <c r="E23" s="185">
        <f>SUM(E24+E28+E29)</f>
        <v>0</v>
      </c>
      <c r="F23" s="185">
        <f t="shared" si="0"/>
        <v>0</v>
      </c>
      <c r="G23" s="185">
        <f>SUM(G24+G28+G29)</f>
        <v>0</v>
      </c>
      <c r="H23" s="185"/>
      <c r="I23" s="186" t="e">
        <f t="shared" si="1"/>
        <v>#DIV/0!</v>
      </c>
      <c r="J23" s="186" t="e">
        <f t="shared" si="2"/>
        <v>#DIV/0!</v>
      </c>
    </row>
    <row r="24" spans="1:10" s="187" customFormat="1" ht="24" x14ac:dyDescent="0.2">
      <c r="A24" s="178">
        <v>8</v>
      </c>
      <c r="B24" s="188" t="s">
        <v>319</v>
      </c>
      <c r="C24" s="199">
        <v>721100</v>
      </c>
      <c r="D24" s="190">
        <f>SUM(D25:D27)</f>
        <v>0</v>
      </c>
      <c r="E24" s="190">
        <f>SUM(E25:E27)</f>
        <v>0</v>
      </c>
      <c r="F24" s="190">
        <f t="shared" si="0"/>
        <v>0</v>
      </c>
      <c r="G24" s="190">
        <f>SUM(G25:G27)</f>
        <v>0</v>
      </c>
      <c r="H24" s="190">
        <f>SUM(H25:H27)</f>
        <v>0</v>
      </c>
      <c r="I24" s="186" t="e">
        <f t="shared" si="1"/>
        <v>#DIV/0!</v>
      </c>
      <c r="J24" s="186" t="e">
        <f t="shared" si="2"/>
        <v>#DIV/0!</v>
      </c>
    </row>
    <row r="25" spans="1:10" s="187" customFormat="1" ht="15" customHeight="1" x14ac:dyDescent="0.2">
      <c r="A25" s="178">
        <v>9</v>
      </c>
      <c r="B25" s="200" t="s">
        <v>320</v>
      </c>
      <c r="C25" s="201">
        <v>721110</v>
      </c>
      <c r="D25" s="185"/>
      <c r="E25" s="185"/>
      <c r="F25" s="185">
        <f t="shared" si="0"/>
        <v>0</v>
      </c>
      <c r="G25" s="202">
        <v>0</v>
      </c>
      <c r="H25" s="202"/>
      <c r="I25" s="186" t="e">
        <f t="shared" si="1"/>
        <v>#DIV/0!</v>
      </c>
      <c r="J25" s="186" t="e">
        <f t="shared" si="2"/>
        <v>#DIV/0!</v>
      </c>
    </row>
    <row r="26" spans="1:10" s="187" customFormat="1" ht="12" x14ac:dyDescent="0.2">
      <c r="A26" s="178">
        <v>10</v>
      </c>
      <c r="B26" s="200" t="s">
        <v>321</v>
      </c>
      <c r="C26" s="201">
        <v>721120</v>
      </c>
      <c r="D26" s="185"/>
      <c r="E26" s="185"/>
      <c r="F26" s="185">
        <f t="shared" si="0"/>
        <v>0</v>
      </c>
      <c r="G26" s="202"/>
      <c r="H26" s="202"/>
      <c r="I26" s="186" t="e">
        <f t="shared" si="1"/>
        <v>#DIV/0!</v>
      </c>
      <c r="J26" s="186" t="e">
        <f t="shared" si="2"/>
        <v>#DIV/0!</v>
      </c>
    </row>
    <row r="27" spans="1:10" s="169" customFormat="1" ht="24" x14ac:dyDescent="0.2">
      <c r="A27" s="178">
        <v>11</v>
      </c>
      <c r="B27" s="200" t="s">
        <v>322</v>
      </c>
      <c r="C27" s="203">
        <v>721190</v>
      </c>
      <c r="D27" s="185"/>
      <c r="E27" s="185"/>
      <c r="F27" s="185">
        <f t="shared" si="0"/>
        <v>0</v>
      </c>
      <c r="G27" s="202"/>
      <c r="H27" s="202"/>
      <c r="I27" s="186" t="e">
        <f t="shared" si="1"/>
        <v>#DIV/0!</v>
      </c>
      <c r="J27" s="186" t="e">
        <f t="shared" si="2"/>
        <v>#DIV/0!</v>
      </c>
    </row>
    <row r="28" spans="1:10" s="169" customFormat="1" ht="12" x14ac:dyDescent="0.2">
      <c r="A28" s="178">
        <v>12</v>
      </c>
      <c r="B28" s="200" t="s">
        <v>323</v>
      </c>
      <c r="C28" s="203">
        <v>721200</v>
      </c>
      <c r="D28" s="204"/>
      <c r="E28" s="204"/>
      <c r="F28" s="204">
        <f t="shared" si="0"/>
        <v>0</v>
      </c>
      <c r="G28" s="205"/>
      <c r="H28" s="205"/>
      <c r="I28" s="186" t="e">
        <f t="shared" si="1"/>
        <v>#DIV/0!</v>
      </c>
      <c r="J28" s="186" t="e">
        <f t="shared" si="2"/>
        <v>#DIV/0!</v>
      </c>
    </row>
    <row r="29" spans="1:10" s="169" customFormat="1" ht="12" x14ac:dyDescent="0.2">
      <c r="A29" s="178">
        <v>13</v>
      </c>
      <c r="B29" s="200" t="s">
        <v>324</v>
      </c>
      <c r="C29" s="203">
        <v>721500</v>
      </c>
      <c r="D29" s="190"/>
      <c r="E29" s="190"/>
      <c r="F29" s="190">
        <f t="shared" si="0"/>
        <v>0</v>
      </c>
      <c r="G29" s="205"/>
      <c r="H29" s="205"/>
      <c r="I29" s="186" t="e">
        <f t="shared" si="1"/>
        <v>#DIV/0!</v>
      </c>
      <c r="J29" s="186" t="e">
        <f t="shared" si="2"/>
        <v>#DIV/0!</v>
      </c>
    </row>
    <row r="30" spans="1:10" s="198" customFormat="1" ht="24" x14ac:dyDescent="0.2">
      <c r="A30" s="178">
        <v>14</v>
      </c>
      <c r="B30" s="196" t="s">
        <v>846</v>
      </c>
      <c r="C30" s="206">
        <v>722000</v>
      </c>
      <c r="D30" s="202">
        <f>SUM(D31:D39)</f>
        <v>1204000</v>
      </c>
      <c r="E30" s="202">
        <f>SUM(E31+E39+E40+E41+E42+E43+E45)</f>
        <v>0</v>
      </c>
      <c r="F30" s="185">
        <f t="shared" si="0"/>
        <v>1204000</v>
      </c>
      <c r="G30" s="202">
        <f>SUM(G31+G32+G33+G34+G36+G37+G38+G39+G40+G41+G42+G43+G45+G46+G47+G48+G49+G50+G51+G52+G35)</f>
        <v>0</v>
      </c>
      <c r="H30" s="202">
        <f>SUM(H31:H44)</f>
        <v>1430287.2000000002</v>
      </c>
      <c r="I30" s="186">
        <f t="shared" si="1"/>
        <v>0</v>
      </c>
      <c r="J30" s="186">
        <f t="shared" si="2"/>
        <v>0</v>
      </c>
    </row>
    <row r="31" spans="1:10" s="169" customFormat="1" ht="12" x14ac:dyDescent="0.2">
      <c r="A31" s="178">
        <v>15</v>
      </c>
      <c r="B31" s="200" t="s">
        <v>799</v>
      </c>
      <c r="C31" s="203">
        <v>722101</v>
      </c>
      <c r="D31" s="205"/>
      <c r="E31" s="204"/>
      <c r="F31" s="204">
        <f t="shared" si="0"/>
        <v>0</v>
      </c>
      <c r="G31" s="205"/>
      <c r="H31" s="205">
        <v>15</v>
      </c>
      <c r="I31" s="186" t="e">
        <f t="shared" si="1"/>
        <v>#DIV/0!</v>
      </c>
      <c r="J31" s="186">
        <f t="shared" si="2"/>
        <v>0</v>
      </c>
    </row>
    <row r="32" spans="1:10" s="169" customFormat="1" ht="12" x14ac:dyDescent="0.2">
      <c r="A32" s="178">
        <v>16</v>
      </c>
      <c r="B32" s="200" t="s">
        <v>800</v>
      </c>
      <c r="C32" s="203">
        <v>722102</v>
      </c>
      <c r="D32" s="205"/>
      <c r="E32" s="204"/>
      <c r="F32" s="204">
        <f t="shared" si="0"/>
        <v>0</v>
      </c>
      <c r="G32" s="205"/>
      <c r="H32" s="205">
        <v>10</v>
      </c>
      <c r="I32" s="186"/>
      <c r="J32" s="186"/>
    </row>
    <row r="33" spans="1:10" s="169" customFormat="1" ht="12" x14ac:dyDescent="0.2">
      <c r="A33" s="178">
        <v>17</v>
      </c>
      <c r="B33" s="200" t="s">
        <v>801</v>
      </c>
      <c r="C33" s="203">
        <v>722103</v>
      </c>
      <c r="D33" s="205"/>
      <c r="E33" s="204"/>
      <c r="F33" s="204">
        <f t="shared" si="0"/>
        <v>0</v>
      </c>
      <c r="G33" s="205"/>
      <c r="H33" s="205">
        <v>75</v>
      </c>
      <c r="I33" s="186"/>
      <c r="J33" s="186"/>
    </row>
    <row r="34" spans="1:10" s="169" customFormat="1" ht="12" x14ac:dyDescent="0.2">
      <c r="A34" s="178">
        <v>18</v>
      </c>
      <c r="B34" s="200" t="s">
        <v>802</v>
      </c>
      <c r="C34" s="203">
        <v>722105</v>
      </c>
      <c r="D34" s="205"/>
      <c r="E34" s="204"/>
      <c r="F34" s="204">
        <f t="shared" si="0"/>
        <v>0</v>
      </c>
      <c r="G34" s="205"/>
      <c r="H34" s="205">
        <v>250</v>
      </c>
      <c r="I34" s="186"/>
      <c r="J34" s="186"/>
    </row>
    <row r="35" spans="1:10" s="169" customFormat="1" ht="12" x14ac:dyDescent="0.2">
      <c r="A35" s="178">
        <v>19</v>
      </c>
      <c r="B35" s="200" t="s">
        <v>803</v>
      </c>
      <c r="C35" s="203">
        <v>722109</v>
      </c>
      <c r="D35" s="205"/>
      <c r="E35" s="204"/>
      <c r="F35" s="204">
        <f t="shared" si="0"/>
        <v>0</v>
      </c>
      <c r="G35" s="205"/>
      <c r="H35" s="205">
        <v>40</v>
      </c>
      <c r="I35" s="186"/>
      <c r="J35" s="186"/>
    </row>
    <row r="36" spans="1:10" s="169" customFormat="1" ht="12" x14ac:dyDescent="0.2">
      <c r="A36" s="178">
        <v>20</v>
      </c>
      <c r="B36" s="200" t="s">
        <v>804</v>
      </c>
      <c r="C36" s="203">
        <v>722123</v>
      </c>
      <c r="D36" s="205"/>
      <c r="E36" s="204"/>
      <c r="F36" s="204">
        <f t="shared" si="0"/>
        <v>0</v>
      </c>
      <c r="G36" s="205"/>
      <c r="H36" s="205">
        <v>398.6</v>
      </c>
      <c r="I36" s="186"/>
      <c r="J36" s="186"/>
    </row>
    <row r="37" spans="1:10" s="169" customFormat="1" ht="12" x14ac:dyDescent="0.2">
      <c r="A37" s="178">
        <v>21</v>
      </c>
      <c r="B37" s="200" t="s">
        <v>805</v>
      </c>
      <c r="C37" s="203">
        <v>722124</v>
      </c>
      <c r="D37" s="205">
        <v>4000</v>
      </c>
      <c r="E37" s="204"/>
      <c r="F37" s="204">
        <f t="shared" si="0"/>
        <v>4000</v>
      </c>
      <c r="G37" s="205"/>
      <c r="H37" s="205">
        <v>2306</v>
      </c>
      <c r="I37" s="186"/>
      <c r="J37" s="186"/>
    </row>
    <row r="38" spans="1:10" s="169" customFormat="1" ht="12" x14ac:dyDescent="0.2">
      <c r="A38" s="178">
        <v>22</v>
      </c>
      <c r="B38" s="503" t="s">
        <v>806</v>
      </c>
      <c r="C38" s="203">
        <v>722125</v>
      </c>
      <c r="D38" s="205">
        <v>1200000</v>
      </c>
      <c r="E38" s="204"/>
      <c r="F38" s="204">
        <f t="shared" si="0"/>
        <v>1200000</v>
      </c>
      <c r="G38" s="205"/>
      <c r="H38" s="205">
        <v>1422301.6</v>
      </c>
      <c r="I38" s="186"/>
      <c r="J38" s="186"/>
    </row>
    <row r="39" spans="1:10" s="169" customFormat="1" ht="12" x14ac:dyDescent="0.2">
      <c r="A39" s="178">
        <v>23</v>
      </c>
      <c r="B39" s="200" t="s">
        <v>325</v>
      </c>
      <c r="C39" s="203">
        <v>722300</v>
      </c>
      <c r="D39" s="204"/>
      <c r="E39" s="204"/>
      <c r="F39" s="204">
        <f t="shared" si="0"/>
        <v>0</v>
      </c>
      <c r="G39" s="204"/>
      <c r="H39" s="204"/>
      <c r="I39" s="186" t="e">
        <f t="shared" si="1"/>
        <v>#DIV/0!</v>
      </c>
      <c r="J39" s="186" t="e">
        <f t="shared" si="2"/>
        <v>#DIV/0!</v>
      </c>
    </row>
    <row r="40" spans="1:10" s="169" customFormat="1" ht="24.75" customHeight="1" x14ac:dyDescent="0.2">
      <c r="A40" s="170">
        <v>24</v>
      </c>
      <c r="B40" s="196" t="s">
        <v>807</v>
      </c>
      <c r="C40" s="223">
        <v>722577</v>
      </c>
      <c r="D40" s="185"/>
      <c r="E40" s="185"/>
      <c r="F40" s="185"/>
      <c r="G40" s="185"/>
      <c r="H40" s="185">
        <v>31</v>
      </c>
      <c r="I40" s="186" t="e">
        <f t="shared" si="1"/>
        <v>#DIV/0!</v>
      </c>
      <c r="J40" s="186">
        <f t="shared" si="2"/>
        <v>0</v>
      </c>
    </row>
    <row r="41" spans="1:10" s="169" customFormat="1" ht="13.5" customHeight="1" x14ac:dyDescent="0.2">
      <c r="A41" s="178">
        <v>25</v>
      </c>
      <c r="B41" s="188" t="s">
        <v>326</v>
      </c>
      <c r="C41" s="207">
        <v>722600</v>
      </c>
      <c r="D41" s="208"/>
      <c r="E41" s="190"/>
      <c r="F41" s="190"/>
      <c r="G41" s="204"/>
      <c r="H41" s="204"/>
      <c r="I41" s="186" t="e">
        <f t="shared" si="1"/>
        <v>#DIV/0!</v>
      </c>
      <c r="J41" s="186" t="e">
        <f t="shared" si="2"/>
        <v>#DIV/0!</v>
      </c>
    </row>
    <row r="42" spans="1:10" s="169" customFormat="1" ht="10.5" customHeight="1" x14ac:dyDescent="0.2">
      <c r="A42" s="178">
        <v>26</v>
      </c>
      <c r="B42" s="209" t="s">
        <v>327</v>
      </c>
      <c r="C42" s="210">
        <v>722700</v>
      </c>
      <c r="D42" s="208"/>
      <c r="E42" s="190"/>
      <c r="F42" s="190">
        <f t="shared" ref="F42:F66" si="3">SUM(D42:E42)</f>
        <v>0</v>
      </c>
      <c r="G42" s="190"/>
      <c r="H42" s="190"/>
      <c r="I42" s="186" t="e">
        <f t="shared" si="1"/>
        <v>#DIV/0!</v>
      </c>
      <c r="J42" s="186" t="e">
        <f t="shared" si="2"/>
        <v>#DIV/0!</v>
      </c>
    </row>
    <row r="43" spans="1:10" s="169" customFormat="1" ht="24" x14ac:dyDescent="0.2">
      <c r="A43" s="178">
        <v>27</v>
      </c>
      <c r="B43" s="209" t="s">
        <v>328</v>
      </c>
      <c r="C43" s="210">
        <v>722800</v>
      </c>
      <c r="D43" s="208"/>
      <c r="E43" s="190"/>
      <c r="F43" s="190"/>
      <c r="G43" s="208"/>
      <c r="H43" s="208"/>
      <c r="I43" s="186" t="e">
        <f>SUM(G43/F43)</f>
        <v>#DIV/0!</v>
      </c>
      <c r="J43" s="186" t="e">
        <f>SUM(G43/H43)</f>
        <v>#DIV/0!</v>
      </c>
    </row>
    <row r="44" spans="1:10" s="169" customFormat="1" ht="24" x14ac:dyDescent="0.2">
      <c r="A44" s="529">
        <v>28</v>
      </c>
      <c r="B44" s="530" t="s">
        <v>329</v>
      </c>
      <c r="C44" s="531">
        <v>7229</v>
      </c>
      <c r="D44" s="504">
        <f>SUM(D45:D52)</f>
        <v>15000</v>
      </c>
      <c r="E44" s="505"/>
      <c r="F44" s="505">
        <f>D44+E44</f>
        <v>15000</v>
      </c>
      <c r="G44" s="506">
        <f>SUM(G45:G52)</f>
        <v>0</v>
      </c>
      <c r="H44" s="506">
        <f>SUM(H45:H52)</f>
        <v>4860</v>
      </c>
      <c r="I44" s="507"/>
      <c r="J44" s="508"/>
    </row>
    <row r="45" spans="1:10" s="169" customFormat="1" ht="24" x14ac:dyDescent="0.2">
      <c r="A45" s="178">
        <v>29</v>
      </c>
      <c r="B45" s="209" t="s">
        <v>329</v>
      </c>
      <c r="C45" s="210">
        <v>722941</v>
      </c>
      <c r="D45" s="208"/>
      <c r="E45" s="190"/>
      <c r="F45" s="509">
        <f t="shared" ref="F45:F51" si="4">D45+E45</f>
        <v>0</v>
      </c>
      <c r="G45" s="208"/>
      <c r="H45" s="208"/>
      <c r="I45" s="186" t="e">
        <f>SUM(G45/F45)</f>
        <v>#DIV/0!</v>
      </c>
      <c r="J45" s="186" t="e">
        <f>SUM(G45/H45)</f>
        <v>#DIV/0!</v>
      </c>
    </row>
    <row r="46" spans="1:10" s="169" customFormat="1" ht="12" x14ac:dyDescent="0.2">
      <c r="A46" s="178">
        <v>30</v>
      </c>
      <c r="B46" s="209" t="s">
        <v>808</v>
      </c>
      <c r="C46" s="210">
        <v>722943</v>
      </c>
      <c r="D46" s="208">
        <v>10000</v>
      </c>
      <c r="E46" s="190"/>
      <c r="F46" s="509">
        <f t="shared" si="4"/>
        <v>10000</v>
      </c>
      <c r="G46" s="208"/>
      <c r="H46" s="208">
        <v>460</v>
      </c>
      <c r="I46" s="186"/>
      <c r="J46" s="186"/>
    </row>
    <row r="47" spans="1:10" s="169" customFormat="1" ht="12" x14ac:dyDescent="0.2">
      <c r="A47" s="178">
        <v>31</v>
      </c>
      <c r="B47" s="209" t="s">
        <v>809</v>
      </c>
      <c r="C47" s="210">
        <v>722944</v>
      </c>
      <c r="D47" s="208">
        <v>1000</v>
      </c>
      <c r="E47" s="190"/>
      <c r="F47" s="509">
        <f t="shared" si="4"/>
        <v>1000</v>
      </c>
      <c r="G47" s="208"/>
      <c r="H47" s="208">
        <v>350</v>
      </c>
      <c r="I47" s="186"/>
      <c r="J47" s="186"/>
    </row>
    <row r="48" spans="1:10" s="169" customFormat="1" ht="12" x14ac:dyDescent="0.2">
      <c r="A48" s="178">
        <v>32</v>
      </c>
      <c r="B48" s="209" t="s">
        <v>810</v>
      </c>
      <c r="C48" s="210">
        <v>722945</v>
      </c>
      <c r="D48" s="208">
        <v>4000</v>
      </c>
      <c r="E48" s="190"/>
      <c r="F48" s="509">
        <f t="shared" si="4"/>
        <v>4000</v>
      </c>
      <c r="G48" s="208"/>
      <c r="H48" s="208">
        <v>3060</v>
      </c>
      <c r="I48" s="186"/>
      <c r="J48" s="186"/>
    </row>
    <row r="49" spans="1:10" s="169" customFormat="1" ht="12" x14ac:dyDescent="0.2">
      <c r="A49" s="178">
        <v>33</v>
      </c>
      <c r="B49" s="209" t="s">
        <v>811</v>
      </c>
      <c r="C49" s="210">
        <v>722946</v>
      </c>
      <c r="D49" s="208"/>
      <c r="E49" s="190"/>
      <c r="F49" s="509">
        <f t="shared" si="4"/>
        <v>0</v>
      </c>
      <c r="G49" s="208"/>
      <c r="H49" s="208"/>
      <c r="I49" s="186"/>
      <c r="J49" s="186"/>
    </row>
    <row r="50" spans="1:10" s="169" customFormat="1" ht="12" x14ac:dyDescent="0.2">
      <c r="A50" s="178">
        <v>34</v>
      </c>
      <c r="B50" s="209" t="s">
        <v>812</v>
      </c>
      <c r="C50" s="210">
        <v>722947</v>
      </c>
      <c r="D50" s="208"/>
      <c r="E50" s="190"/>
      <c r="F50" s="509">
        <f t="shared" si="4"/>
        <v>0</v>
      </c>
      <c r="G50" s="208"/>
      <c r="H50" s="208">
        <v>880</v>
      </c>
      <c r="I50" s="186"/>
      <c r="J50" s="186"/>
    </row>
    <row r="51" spans="1:10" s="169" customFormat="1" ht="12" x14ac:dyDescent="0.2">
      <c r="A51" s="178">
        <v>35</v>
      </c>
      <c r="B51" s="209" t="s">
        <v>813</v>
      </c>
      <c r="C51" s="210">
        <v>722948</v>
      </c>
      <c r="D51" s="208"/>
      <c r="E51" s="190"/>
      <c r="F51" s="509">
        <f t="shared" si="4"/>
        <v>0</v>
      </c>
      <c r="G51" s="208"/>
      <c r="H51" s="208">
        <v>20</v>
      </c>
      <c r="I51" s="186"/>
      <c r="J51" s="186"/>
    </row>
    <row r="52" spans="1:10" s="169" customFormat="1" ht="12" x14ac:dyDescent="0.2">
      <c r="A52" s="178">
        <v>36</v>
      </c>
      <c r="B52" s="209" t="s">
        <v>814</v>
      </c>
      <c r="C52" s="210">
        <v>722949</v>
      </c>
      <c r="D52" s="208"/>
      <c r="E52" s="190"/>
      <c r="F52" s="509"/>
      <c r="G52" s="208"/>
      <c r="H52" s="208">
        <v>90</v>
      </c>
      <c r="I52" s="186"/>
      <c r="J52" s="186"/>
    </row>
    <row r="53" spans="1:10" s="198" customFormat="1" ht="12" x14ac:dyDescent="0.2">
      <c r="A53" s="178">
        <v>37</v>
      </c>
      <c r="B53" s="196" t="s">
        <v>330</v>
      </c>
      <c r="C53" s="206">
        <v>723000</v>
      </c>
      <c r="D53" s="202">
        <f>SUM(D54)</f>
        <v>0</v>
      </c>
      <c r="E53" s="185">
        <f>SUM(E54)</f>
        <v>0</v>
      </c>
      <c r="F53" s="185">
        <f t="shared" si="3"/>
        <v>0</v>
      </c>
      <c r="G53" s="202">
        <f>SUM(G54)</f>
        <v>0</v>
      </c>
      <c r="H53" s="202">
        <f>SUM(H54)</f>
        <v>0</v>
      </c>
      <c r="I53" s="186" t="e">
        <f>SUM(G53/F53)</f>
        <v>#DIV/0!</v>
      </c>
      <c r="J53" s="186" t="e">
        <f>SUM(G53/H53)</f>
        <v>#DIV/0!</v>
      </c>
    </row>
    <row r="54" spans="1:10" s="169" customFormat="1" ht="12" x14ac:dyDescent="0.2">
      <c r="A54" s="178">
        <v>38</v>
      </c>
      <c r="B54" s="188" t="s">
        <v>331</v>
      </c>
      <c r="C54" s="207">
        <v>723100</v>
      </c>
      <c r="D54" s="208"/>
      <c r="E54" s="190"/>
      <c r="F54" s="190">
        <f t="shared" si="3"/>
        <v>0</v>
      </c>
      <c r="G54" s="208"/>
      <c r="H54" s="208"/>
      <c r="I54" s="186" t="e">
        <f t="shared" si="1"/>
        <v>#DIV/0!</v>
      </c>
      <c r="J54" s="186" t="e">
        <f t="shared" si="2"/>
        <v>#DIV/0!</v>
      </c>
    </row>
    <row r="55" spans="1:10" s="195" customFormat="1" ht="25.5" customHeight="1" x14ac:dyDescent="0.2">
      <c r="A55" s="178">
        <v>39</v>
      </c>
      <c r="B55" s="211" t="s">
        <v>332</v>
      </c>
      <c r="C55" s="212">
        <v>730000</v>
      </c>
      <c r="D55" s="213">
        <f>SUM(D56+D58+D68)</f>
        <v>0</v>
      </c>
      <c r="E55" s="194">
        <f>SUM(E56+E58+E68)</f>
        <v>0</v>
      </c>
      <c r="F55" s="194">
        <f t="shared" si="3"/>
        <v>0</v>
      </c>
      <c r="G55" s="213">
        <f>SUM(G56+G58+G68)</f>
        <v>0</v>
      </c>
      <c r="H55" s="213">
        <f>SUM(H56+H58+H68)</f>
        <v>199924.94</v>
      </c>
      <c r="I55" s="182" t="e">
        <f t="shared" si="1"/>
        <v>#DIV/0!</v>
      </c>
      <c r="J55" s="182">
        <f t="shared" si="2"/>
        <v>0</v>
      </c>
    </row>
    <row r="56" spans="1:10" s="198" customFormat="1" ht="36" x14ac:dyDescent="0.2">
      <c r="A56" s="178">
        <v>40</v>
      </c>
      <c r="B56" s="183" t="s">
        <v>333</v>
      </c>
      <c r="C56" s="206">
        <v>731000</v>
      </c>
      <c r="D56" s="202">
        <f>SUM(D57)</f>
        <v>0</v>
      </c>
      <c r="E56" s="185">
        <f>SUM(E57)</f>
        <v>0</v>
      </c>
      <c r="F56" s="185">
        <f t="shared" si="3"/>
        <v>0</v>
      </c>
      <c r="G56" s="202">
        <f>SUM(G57)</f>
        <v>0</v>
      </c>
      <c r="H56" s="202">
        <f>SUM(H57)</f>
        <v>199924.94</v>
      </c>
      <c r="I56" s="186" t="e">
        <f t="shared" si="1"/>
        <v>#DIV/0!</v>
      </c>
      <c r="J56" s="186">
        <f t="shared" si="2"/>
        <v>0</v>
      </c>
    </row>
    <row r="57" spans="1:10" s="169" customFormat="1" ht="12" x14ac:dyDescent="0.2">
      <c r="A57" s="178">
        <v>41</v>
      </c>
      <c r="B57" s="188" t="s">
        <v>334</v>
      </c>
      <c r="C57" s="203">
        <v>731100</v>
      </c>
      <c r="D57" s="205"/>
      <c r="E57" s="204"/>
      <c r="F57" s="204">
        <f t="shared" si="3"/>
        <v>0</v>
      </c>
      <c r="G57" s="204"/>
      <c r="H57" s="204">
        <v>199924.94</v>
      </c>
      <c r="I57" s="186" t="e">
        <f t="shared" si="1"/>
        <v>#DIV/0!</v>
      </c>
      <c r="J57" s="186">
        <f t="shared" si="2"/>
        <v>0</v>
      </c>
    </row>
    <row r="58" spans="1:10" s="169" customFormat="1" ht="25.5" customHeight="1" x14ac:dyDescent="0.2">
      <c r="A58" s="178">
        <v>42</v>
      </c>
      <c r="B58" s="196" t="s">
        <v>335</v>
      </c>
      <c r="C58" s="206">
        <v>732000</v>
      </c>
      <c r="D58" s="214">
        <f>SUM(D59)</f>
        <v>0</v>
      </c>
      <c r="E58" s="214">
        <f>SUM(E59)</f>
        <v>0</v>
      </c>
      <c r="F58" s="214">
        <f t="shared" si="3"/>
        <v>0</v>
      </c>
      <c r="G58" s="214">
        <f>SUM(G59)</f>
        <v>0</v>
      </c>
      <c r="H58" s="214">
        <f>SUM(H59)</f>
        <v>0</v>
      </c>
      <c r="I58" s="215" t="e">
        <f t="shared" si="1"/>
        <v>#DIV/0!</v>
      </c>
      <c r="J58" s="215" t="e">
        <f t="shared" si="2"/>
        <v>#DIV/0!</v>
      </c>
    </row>
    <row r="59" spans="1:10" s="169" customFormat="1" ht="24" customHeight="1" x14ac:dyDescent="0.2">
      <c r="A59" s="178">
        <v>43</v>
      </c>
      <c r="B59" s="209" t="s">
        <v>336</v>
      </c>
      <c r="C59" s="203">
        <v>732100</v>
      </c>
      <c r="D59" s="204">
        <f>SUM(D60)</f>
        <v>0</v>
      </c>
      <c r="E59" s="204">
        <f>SUM(E60)</f>
        <v>0</v>
      </c>
      <c r="F59" s="204">
        <f t="shared" si="3"/>
        <v>0</v>
      </c>
      <c r="G59" s="204">
        <f>SUM(G60)</f>
        <v>0</v>
      </c>
      <c r="H59" s="204">
        <f>SUM(H60)</f>
        <v>0</v>
      </c>
      <c r="I59" s="186" t="e">
        <f t="shared" si="1"/>
        <v>#DIV/0!</v>
      </c>
      <c r="J59" s="186" t="e">
        <f t="shared" si="2"/>
        <v>#DIV/0!</v>
      </c>
    </row>
    <row r="60" spans="1:10" s="169" customFormat="1" ht="24" x14ac:dyDescent="0.2">
      <c r="A60" s="178">
        <v>44</v>
      </c>
      <c r="B60" s="200" t="s">
        <v>337</v>
      </c>
      <c r="C60" s="203">
        <v>732110</v>
      </c>
      <c r="D60" s="204">
        <f>SUM(D61:D67)</f>
        <v>0</v>
      </c>
      <c r="E60" s="204">
        <f>SUM(E61:E67)</f>
        <v>0</v>
      </c>
      <c r="F60" s="204">
        <f t="shared" si="3"/>
        <v>0</v>
      </c>
      <c r="G60" s="204">
        <f>SUM(G61:G67)</f>
        <v>0</v>
      </c>
      <c r="H60" s="204">
        <f>SUM(H61:H67)</f>
        <v>0</v>
      </c>
      <c r="I60" s="186" t="e">
        <f t="shared" si="1"/>
        <v>#DIV/0!</v>
      </c>
      <c r="J60" s="186" t="e">
        <f t="shared" si="2"/>
        <v>#DIV/0!</v>
      </c>
    </row>
    <row r="61" spans="1:10" s="169" customFormat="1" ht="12" x14ac:dyDescent="0.2">
      <c r="A61" s="178">
        <v>45</v>
      </c>
      <c r="B61" s="200" t="s">
        <v>338</v>
      </c>
      <c r="C61" s="203">
        <v>732111</v>
      </c>
      <c r="D61" s="204"/>
      <c r="E61" s="204"/>
      <c r="F61" s="204">
        <f t="shared" si="3"/>
        <v>0</v>
      </c>
      <c r="G61" s="204"/>
      <c r="H61" s="204"/>
      <c r="I61" s="186" t="e">
        <f t="shared" si="1"/>
        <v>#DIV/0!</v>
      </c>
      <c r="J61" s="186" t="e">
        <f t="shared" si="2"/>
        <v>#DIV/0!</v>
      </c>
    </row>
    <row r="62" spans="1:10" s="169" customFormat="1" ht="12" x14ac:dyDescent="0.2">
      <c r="A62" s="178">
        <v>46</v>
      </c>
      <c r="B62" s="200" t="s">
        <v>339</v>
      </c>
      <c r="C62" s="203">
        <v>732112</v>
      </c>
      <c r="D62" s="204"/>
      <c r="E62" s="204"/>
      <c r="F62" s="204">
        <f t="shared" si="3"/>
        <v>0</v>
      </c>
      <c r="G62" s="204"/>
      <c r="H62" s="204"/>
      <c r="I62" s="186" t="e">
        <f t="shared" si="1"/>
        <v>#DIV/0!</v>
      </c>
      <c r="J62" s="186" t="e">
        <f t="shared" si="2"/>
        <v>#DIV/0!</v>
      </c>
    </row>
    <row r="63" spans="1:10" s="169" customFormat="1" ht="12" x14ac:dyDescent="0.2">
      <c r="A63" s="178">
        <v>47</v>
      </c>
      <c r="B63" s="200" t="s">
        <v>340</v>
      </c>
      <c r="C63" s="203">
        <v>732113</v>
      </c>
      <c r="D63" s="204"/>
      <c r="E63" s="204"/>
      <c r="F63" s="204">
        <f t="shared" si="3"/>
        <v>0</v>
      </c>
      <c r="G63" s="204"/>
      <c r="H63" s="204"/>
      <c r="I63" s="186" t="e">
        <f t="shared" si="1"/>
        <v>#DIV/0!</v>
      </c>
      <c r="J63" s="186" t="e">
        <f t="shared" si="2"/>
        <v>#DIV/0!</v>
      </c>
    </row>
    <row r="64" spans="1:10" s="169" customFormat="1" ht="12" x14ac:dyDescent="0.2">
      <c r="A64" s="178">
        <v>48</v>
      </c>
      <c r="B64" s="200" t="s">
        <v>341</v>
      </c>
      <c r="C64" s="203">
        <v>732114</v>
      </c>
      <c r="D64" s="204"/>
      <c r="E64" s="204"/>
      <c r="F64" s="204">
        <f t="shared" si="3"/>
        <v>0</v>
      </c>
      <c r="G64" s="204"/>
      <c r="H64" s="204"/>
      <c r="I64" s="186" t="e">
        <f t="shared" si="1"/>
        <v>#DIV/0!</v>
      </c>
      <c r="J64" s="186" t="e">
        <f t="shared" si="2"/>
        <v>#DIV/0!</v>
      </c>
    </row>
    <row r="65" spans="1:10" s="169" customFormat="1" ht="12" x14ac:dyDescent="0.2">
      <c r="A65" s="178">
        <v>49</v>
      </c>
      <c r="B65" s="200" t="s">
        <v>342</v>
      </c>
      <c r="C65" s="203">
        <v>732115</v>
      </c>
      <c r="D65" s="204"/>
      <c r="E65" s="204"/>
      <c r="F65" s="204">
        <f t="shared" si="3"/>
        <v>0</v>
      </c>
      <c r="G65" s="204"/>
      <c r="H65" s="204"/>
      <c r="I65" s="186" t="e">
        <f t="shared" si="1"/>
        <v>#DIV/0!</v>
      </c>
      <c r="J65" s="186" t="e">
        <f t="shared" si="2"/>
        <v>#DIV/0!</v>
      </c>
    </row>
    <row r="66" spans="1:10" s="169" customFormat="1" ht="12" x14ac:dyDescent="0.2">
      <c r="A66" s="178">
        <v>50</v>
      </c>
      <c r="B66" s="200" t="s">
        <v>343</v>
      </c>
      <c r="C66" s="203">
        <v>732116</v>
      </c>
      <c r="D66" s="204"/>
      <c r="E66" s="204"/>
      <c r="F66" s="204">
        <f t="shared" si="3"/>
        <v>0</v>
      </c>
      <c r="G66" s="204"/>
      <c r="H66" s="204"/>
      <c r="I66" s="186" t="e">
        <f t="shared" si="1"/>
        <v>#DIV/0!</v>
      </c>
      <c r="J66" s="186" t="e">
        <f t="shared" si="2"/>
        <v>#DIV/0!</v>
      </c>
    </row>
    <row r="67" spans="1:10" s="169" customFormat="1" ht="12" x14ac:dyDescent="0.2">
      <c r="A67" s="178">
        <v>51</v>
      </c>
      <c r="B67" s="200" t="s">
        <v>344</v>
      </c>
      <c r="C67" s="203">
        <v>732118</v>
      </c>
      <c r="D67" s="204"/>
      <c r="E67" s="204"/>
      <c r="F67" s="204"/>
      <c r="G67" s="204"/>
      <c r="H67" s="204"/>
      <c r="I67" s="186" t="e">
        <f>SUM(G67/F67)</f>
        <v>#DIV/0!</v>
      </c>
      <c r="J67" s="186" t="e">
        <f>SUM(G67/H67)</f>
        <v>#DIV/0!</v>
      </c>
    </row>
    <row r="68" spans="1:10" s="169" customFormat="1" ht="12" x14ac:dyDescent="0.2">
      <c r="A68" s="178">
        <v>52</v>
      </c>
      <c r="B68" s="216" t="s">
        <v>345</v>
      </c>
      <c r="C68" s="217">
        <v>733000</v>
      </c>
      <c r="D68" s="185">
        <f>SUM(D69)</f>
        <v>0</v>
      </c>
      <c r="E68" s="185">
        <f>SUM(E69)</f>
        <v>0</v>
      </c>
      <c r="F68" s="185">
        <f t="shared" ref="F68:F120" si="5">SUM(D68:E68)</f>
        <v>0</v>
      </c>
      <c r="G68" s="185">
        <f>SUM(G69)</f>
        <v>0</v>
      </c>
      <c r="H68" s="185">
        <f>SUM(H69)</f>
        <v>0</v>
      </c>
      <c r="I68" s="186" t="e">
        <f t="shared" ref="I68:I120" si="6">SUM(G68/F68)</f>
        <v>#DIV/0!</v>
      </c>
      <c r="J68" s="186" t="e">
        <f t="shared" ref="J68:J120" si="7">SUM(G68/H68)</f>
        <v>#DIV/0!</v>
      </c>
    </row>
    <row r="69" spans="1:10" s="169" customFormat="1" ht="12" x14ac:dyDescent="0.2">
      <c r="A69" s="178">
        <v>53</v>
      </c>
      <c r="B69" s="218" t="s">
        <v>346</v>
      </c>
      <c r="C69" s="219">
        <v>733100</v>
      </c>
      <c r="D69" s="204"/>
      <c r="E69" s="204"/>
      <c r="F69" s="204">
        <f t="shared" si="5"/>
        <v>0</v>
      </c>
      <c r="G69" s="204"/>
      <c r="H69" s="204"/>
      <c r="I69" s="186" t="e">
        <f t="shared" si="6"/>
        <v>#DIV/0!</v>
      </c>
      <c r="J69" s="186" t="e">
        <f t="shared" si="7"/>
        <v>#DIV/0!</v>
      </c>
    </row>
    <row r="70" spans="1:10" s="169" customFormat="1" ht="15" customHeight="1" x14ac:dyDescent="0.2">
      <c r="A70" s="178">
        <v>54</v>
      </c>
      <c r="B70" s="179" t="s">
        <v>347</v>
      </c>
      <c r="C70" s="220">
        <v>810000</v>
      </c>
      <c r="D70" s="213">
        <f>SUM(D71+D76+D95+D108)</f>
        <v>0</v>
      </c>
      <c r="E70" s="194">
        <f>SUM(E71+E76+E95+E108)</f>
        <v>0</v>
      </c>
      <c r="F70" s="194">
        <f t="shared" si="5"/>
        <v>0</v>
      </c>
      <c r="G70" s="213">
        <f>SUM(G71+G76+G95+G108)</f>
        <v>0</v>
      </c>
      <c r="H70" s="213">
        <f>SUM(H71+H76+H95+H108)</f>
        <v>35091.99</v>
      </c>
      <c r="I70" s="182" t="e">
        <f t="shared" si="6"/>
        <v>#DIV/0!</v>
      </c>
      <c r="J70" s="182">
        <f t="shared" si="7"/>
        <v>0</v>
      </c>
    </row>
    <row r="71" spans="1:10" s="169" customFormat="1" ht="24" x14ac:dyDescent="0.2">
      <c r="A71" s="178">
        <v>55</v>
      </c>
      <c r="B71" s="196" t="s">
        <v>844</v>
      </c>
      <c r="C71" s="206">
        <v>811000</v>
      </c>
      <c r="D71" s="221">
        <f>SUM(D72+D75)</f>
        <v>0</v>
      </c>
      <c r="E71" s="214">
        <f>SUM(E72+E75)</f>
        <v>0</v>
      </c>
      <c r="F71" s="214">
        <f t="shared" si="5"/>
        <v>0</v>
      </c>
      <c r="G71" s="221">
        <f>SUM(G72+G75)</f>
        <v>0</v>
      </c>
      <c r="H71" s="214">
        <f>SUM(H72+H75)</f>
        <v>35091.99</v>
      </c>
      <c r="I71" s="186" t="e">
        <f t="shared" si="6"/>
        <v>#DIV/0!</v>
      </c>
      <c r="J71" s="186">
        <f t="shared" si="7"/>
        <v>0</v>
      </c>
    </row>
    <row r="72" spans="1:10" s="169" customFormat="1" ht="12" x14ac:dyDescent="0.2">
      <c r="A72" s="178">
        <v>56</v>
      </c>
      <c r="B72" s="188" t="s">
        <v>348</v>
      </c>
      <c r="C72" s="207">
        <v>811100</v>
      </c>
      <c r="D72" s="205">
        <f>SUM(D73+D74)</f>
        <v>0</v>
      </c>
      <c r="E72" s="204">
        <f>SUM(E73+E74)</f>
        <v>0</v>
      </c>
      <c r="F72" s="204">
        <f t="shared" si="5"/>
        <v>0</v>
      </c>
      <c r="G72" s="205">
        <f>SUM(G73+G74)</f>
        <v>0</v>
      </c>
      <c r="H72" s="205">
        <f>SUM(H73+H74)</f>
        <v>35091.99</v>
      </c>
      <c r="I72" s="186" t="e">
        <f t="shared" si="6"/>
        <v>#DIV/0!</v>
      </c>
      <c r="J72" s="186">
        <f t="shared" si="7"/>
        <v>0</v>
      </c>
    </row>
    <row r="73" spans="1:10" s="169" customFormat="1" ht="12.75" customHeight="1" x14ac:dyDescent="0.2">
      <c r="A73" s="178">
        <v>57</v>
      </c>
      <c r="B73" s="188" t="s">
        <v>349</v>
      </c>
      <c r="C73" s="207">
        <v>811110</v>
      </c>
      <c r="D73" s="205"/>
      <c r="E73" s="204"/>
      <c r="F73" s="204">
        <f t="shared" si="5"/>
        <v>0</v>
      </c>
      <c r="G73" s="204"/>
      <c r="H73" s="204">
        <v>35091.99</v>
      </c>
      <c r="I73" s="186" t="e">
        <f t="shared" si="6"/>
        <v>#DIV/0!</v>
      </c>
      <c r="J73" s="186">
        <f t="shared" si="7"/>
        <v>0</v>
      </c>
    </row>
    <row r="74" spans="1:10" s="169" customFormat="1" ht="12" x14ac:dyDescent="0.2">
      <c r="A74" s="178">
        <v>58</v>
      </c>
      <c r="B74" s="222" t="s">
        <v>350</v>
      </c>
      <c r="C74" s="219">
        <v>811120</v>
      </c>
      <c r="D74" s="205"/>
      <c r="E74" s="204"/>
      <c r="F74" s="204">
        <f t="shared" si="5"/>
        <v>0</v>
      </c>
      <c r="G74" s="204"/>
      <c r="H74" s="204"/>
      <c r="I74" s="186" t="e">
        <f t="shared" si="6"/>
        <v>#DIV/0!</v>
      </c>
      <c r="J74" s="186" t="e">
        <f t="shared" si="7"/>
        <v>#DIV/0!</v>
      </c>
    </row>
    <row r="75" spans="1:10" s="169" customFormat="1" ht="12" x14ac:dyDescent="0.2">
      <c r="A75" s="178">
        <v>59</v>
      </c>
      <c r="B75" s="188" t="s">
        <v>351</v>
      </c>
      <c r="C75" s="207">
        <v>811900</v>
      </c>
      <c r="D75" s="205"/>
      <c r="E75" s="204"/>
      <c r="F75" s="204">
        <f t="shared" si="5"/>
        <v>0</v>
      </c>
      <c r="G75" s="204"/>
      <c r="H75" s="204"/>
      <c r="I75" s="186" t="e">
        <f t="shared" si="6"/>
        <v>#DIV/0!</v>
      </c>
      <c r="J75" s="186" t="e">
        <f t="shared" si="7"/>
        <v>#DIV/0!</v>
      </c>
    </row>
    <row r="76" spans="1:10" s="198" customFormat="1" ht="24" x14ac:dyDescent="0.2">
      <c r="A76" s="178">
        <v>60</v>
      </c>
      <c r="B76" s="196" t="s">
        <v>352</v>
      </c>
      <c r="C76" s="223">
        <v>813000</v>
      </c>
      <c r="D76" s="202">
        <f>SUM(D77+D85+D88+D89+D90+D93+D94)</f>
        <v>0</v>
      </c>
      <c r="E76" s="185">
        <f>SUM(E77+E85+E88+E89+E90+E93+E94)</f>
        <v>0</v>
      </c>
      <c r="F76" s="185">
        <f t="shared" si="5"/>
        <v>0</v>
      </c>
      <c r="G76" s="202">
        <f>SUM(G77+G85+G88+G89+G90+G93+G94)</f>
        <v>0</v>
      </c>
      <c r="H76" s="202">
        <f>SUM(H77+H85+H88+H89+H90+H93+H94)</f>
        <v>0</v>
      </c>
      <c r="I76" s="186" t="e">
        <f t="shared" si="6"/>
        <v>#DIV/0!</v>
      </c>
      <c r="J76" s="186" t="e">
        <f t="shared" si="7"/>
        <v>#DIV/0!</v>
      </c>
    </row>
    <row r="77" spans="1:10" s="169" customFormat="1" ht="25.5" customHeight="1" x14ac:dyDescent="0.2">
      <c r="A77" s="178">
        <v>61</v>
      </c>
      <c r="B77" s="200" t="s">
        <v>353</v>
      </c>
      <c r="C77" s="203">
        <v>813100</v>
      </c>
      <c r="D77" s="205">
        <f>SUM(D78)</f>
        <v>0</v>
      </c>
      <c r="E77" s="204">
        <f>SUM(E78)</f>
        <v>0</v>
      </c>
      <c r="F77" s="204">
        <f t="shared" si="5"/>
        <v>0</v>
      </c>
      <c r="G77" s="205">
        <f>SUM(G78)</f>
        <v>0</v>
      </c>
      <c r="H77" s="205">
        <f>SUM(H78)</f>
        <v>0</v>
      </c>
      <c r="I77" s="186" t="e">
        <f t="shared" si="6"/>
        <v>#DIV/0!</v>
      </c>
      <c r="J77" s="186" t="e">
        <f t="shared" si="7"/>
        <v>#DIV/0!</v>
      </c>
    </row>
    <row r="78" spans="1:10" s="169" customFormat="1" ht="25.5" customHeight="1" x14ac:dyDescent="0.2">
      <c r="A78" s="178">
        <v>62</v>
      </c>
      <c r="B78" s="200" t="s">
        <v>354</v>
      </c>
      <c r="C78" s="203">
        <v>813110</v>
      </c>
      <c r="D78" s="205">
        <f>SUM(D79:D83)</f>
        <v>0</v>
      </c>
      <c r="E78" s="204">
        <f>SUM(E79:E83)</f>
        <v>0</v>
      </c>
      <c r="F78" s="204">
        <f t="shared" si="5"/>
        <v>0</v>
      </c>
      <c r="G78" s="205">
        <f>SUM(G79:G83)</f>
        <v>0</v>
      </c>
      <c r="H78" s="205">
        <f>SUM(H79:H83)</f>
        <v>0</v>
      </c>
      <c r="I78" s="186" t="e">
        <f t="shared" si="6"/>
        <v>#DIV/0!</v>
      </c>
      <c r="J78" s="186" t="e">
        <f t="shared" si="7"/>
        <v>#DIV/0!</v>
      </c>
    </row>
    <row r="79" spans="1:10" s="169" customFormat="1" ht="12" x14ac:dyDescent="0.2">
      <c r="A79" s="178">
        <v>63</v>
      </c>
      <c r="B79" s="224" t="s">
        <v>355</v>
      </c>
      <c r="C79" s="225">
        <v>813112</v>
      </c>
      <c r="D79" s="205"/>
      <c r="E79" s="204"/>
      <c r="F79" s="204">
        <f t="shared" si="5"/>
        <v>0</v>
      </c>
      <c r="G79" s="204"/>
      <c r="H79" s="204"/>
      <c r="I79" s="186" t="e">
        <f t="shared" si="6"/>
        <v>#DIV/0!</v>
      </c>
      <c r="J79" s="186" t="e">
        <f t="shared" si="7"/>
        <v>#DIV/0!</v>
      </c>
    </row>
    <row r="80" spans="1:10" s="169" customFormat="1" ht="12" x14ac:dyDescent="0.2">
      <c r="A80" s="178">
        <v>64</v>
      </c>
      <c r="B80" s="224" t="s">
        <v>356</v>
      </c>
      <c r="C80" s="225">
        <v>813113</v>
      </c>
      <c r="D80" s="205"/>
      <c r="E80" s="204"/>
      <c r="F80" s="204">
        <f t="shared" si="5"/>
        <v>0</v>
      </c>
      <c r="G80" s="204"/>
      <c r="H80" s="204"/>
      <c r="I80" s="186" t="e">
        <f t="shared" si="6"/>
        <v>#DIV/0!</v>
      </c>
      <c r="J80" s="186" t="e">
        <f t="shared" si="7"/>
        <v>#DIV/0!</v>
      </c>
    </row>
    <row r="81" spans="1:10" s="169" customFormat="1" ht="12" x14ac:dyDescent="0.2">
      <c r="A81" s="178">
        <v>65</v>
      </c>
      <c r="B81" s="224" t="s">
        <v>357</v>
      </c>
      <c r="C81" s="225">
        <v>813114</v>
      </c>
      <c r="D81" s="205"/>
      <c r="E81" s="204"/>
      <c r="F81" s="204">
        <f t="shared" si="5"/>
        <v>0</v>
      </c>
      <c r="G81" s="204"/>
      <c r="H81" s="204"/>
      <c r="I81" s="186" t="e">
        <f t="shared" si="6"/>
        <v>#DIV/0!</v>
      </c>
      <c r="J81" s="186" t="e">
        <f t="shared" si="7"/>
        <v>#DIV/0!</v>
      </c>
    </row>
    <row r="82" spans="1:10" s="169" customFormat="1" ht="12" x14ac:dyDescent="0.2">
      <c r="A82" s="178">
        <v>66</v>
      </c>
      <c r="B82" s="224" t="s">
        <v>358</v>
      </c>
      <c r="C82" s="225">
        <v>813115</v>
      </c>
      <c r="D82" s="205"/>
      <c r="E82" s="204"/>
      <c r="F82" s="204">
        <f t="shared" si="5"/>
        <v>0</v>
      </c>
      <c r="G82" s="204"/>
      <c r="H82" s="204"/>
      <c r="I82" s="186" t="e">
        <f t="shared" si="6"/>
        <v>#DIV/0!</v>
      </c>
      <c r="J82" s="186" t="e">
        <f t="shared" si="7"/>
        <v>#DIV/0!</v>
      </c>
    </row>
    <row r="83" spans="1:10" s="195" customFormat="1" ht="12" x14ac:dyDescent="0.2">
      <c r="A83" s="178">
        <v>67</v>
      </c>
      <c r="B83" s="224" t="s">
        <v>359</v>
      </c>
      <c r="C83" s="225">
        <v>813116</v>
      </c>
      <c r="D83" s="205"/>
      <c r="E83" s="204"/>
      <c r="F83" s="204">
        <f t="shared" si="5"/>
        <v>0</v>
      </c>
      <c r="G83" s="204"/>
      <c r="H83" s="204"/>
      <c r="I83" s="186" t="e">
        <f t="shared" si="6"/>
        <v>#DIV/0!</v>
      </c>
      <c r="J83" s="186" t="e">
        <f t="shared" si="7"/>
        <v>#DIV/0!</v>
      </c>
    </row>
    <row r="84" spans="1:10" s="195" customFormat="1" ht="12" x14ac:dyDescent="0.2">
      <c r="A84" s="178">
        <v>68</v>
      </c>
      <c r="B84" s="224" t="s">
        <v>360</v>
      </c>
      <c r="C84" s="225">
        <v>813118</v>
      </c>
      <c r="D84" s="205"/>
      <c r="E84" s="204"/>
      <c r="F84" s="204"/>
      <c r="G84" s="205"/>
      <c r="H84" s="205"/>
      <c r="I84" s="186" t="e">
        <f>SUM(G84/F84)</f>
        <v>#DIV/0!</v>
      </c>
      <c r="J84" s="186" t="e">
        <f>SUM(G84/H84)</f>
        <v>#DIV/0!</v>
      </c>
    </row>
    <row r="85" spans="1:10" s="169" customFormat="1" ht="25.5" customHeight="1" x14ac:dyDescent="0.2">
      <c r="A85" s="178">
        <v>69</v>
      </c>
      <c r="B85" s="200" t="s">
        <v>361</v>
      </c>
      <c r="C85" s="203">
        <v>813200</v>
      </c>
      <c r="D85" s="205">
        <f>SUM(D86:D87)</f>
        <v>0</v>
      </c>
      <c r="E85" s="204">
        <f>SUM(E86:E87)</f>
        <v>0</v>
      </c>
      <c r="F85" s="204">
        <f t="shared" si="5"/>
        <v>0</v>
      </c>
      <c r="G85" s="205">
        <f>SUM(G86:G87)</f>
        <v>0</v>
      </c>
      <c r="H85" s="205">
        <f>SUM(H86:H87)</f>
        <v>0</v>
      </c>
      <c r="I85" s="186" t="e">
        <f t="shared" si="6"/>
        <v>#DIV/0!</v>
      </c>
      <c r="J85" s="186" t="e">
        <f t="shared" si="7"/>
        <v>#DIV/0!</v>
      </c>
    </row>
    <row r="86" spans="1:10" s="198" customFormat="1" ht="12" x14ac:dyDescent="0.2">
      <c r="A86" s="178">
        <v>70</v>
      </c>
      <c r="B86" s="226" t="s">
        <v>362</v>
      </c>
      <c r="C86" s="227">
        <v>813210</v>
      </c>
      <c r="D86" s="205"/>
      <c r="E86" s="204"/>
      <c r="F86" s="204">
        <f t="shared" si="5"/>
        <v>0</v>
      </c>
      <c r="G86" s="204"/>
      <c r="H86" s="204"/>
      <c r="I86" s="186" t="e">
        <f t="shared" si="6"/>
        <v>#DIV/0!</v>
      </c>
      <c r="J86" s="186" t="e">
        <f t="shared" si="7"/>
        <v>#DIV/0!</v>
      </c>
    </row>
    <row r="87" spans="1:10" s="195" customFormat="1" ht="25.5" customHeight="1" x14ac:dyDescent="0.2">
      <c r="A87" s="178">
        <v>71</v>
      </c>
      <c r="B87" s="200" t="s">
        <v>363</v>
      </c>
      <c r="C87" s="203">
        <v>813220</v>
      </c>
      <c r="D87" s="205"/>
      <c r="E87" s="204"/>
      <c r="F87" s="204">
        <f t="shared" si="5"/>
        <v>0</v>
      </c>
      <c r="G87" s="204"/>
      <c r="H87" s="204"/>
      <c r="I87" s="186" t="e">
        <f t="shared" si="6"/>
        <v>#DIV/0!</v>
      </c>
      <c r="J87" s="186" t="e">
        <f t="shared" si="7"/>
        <v>#DIV/0!</v>
      </c>
    </row>
    <row r="88" spans="1:10" s="169" customFormat="1" ht="25.5" customHeight="1" x14ac:dyDescent="0.2">
      <c r="A88" s="178">
        <v>72</v>
      </c>
      <c r="B88" s="222" t="s">
        <v>364</v>
      </c>
      <c r="C88" s="203">
        <v>813300</v>
      </c>
      <c r="D88" s="205"/>
      <c r="E88" s="204"/>
      <c r="F88" s="204">
        <f t="shared" si="5"/>
        <v>0</v>
      </c>
      <c r="G88" s="204"/>
      <c r="H88" s="204"/>
      <c r="I88" s="186" t="e">
        <f t="shared" si="6"/>
        <v>#DIV/0!</v>
      </c>
      <c r="J88" s="186" t="e">
        <f t="shared" si="7"/>
        <v>#DIV/0!</v>
      </c>
    </row>
    <row r="89" spans="1:10" s="169" customFormat="1" ht="25.5" customHeight="1" x14ac:dyDescent="0.2">
      <c r="A89" s="178">
        <v>73</v>
      </c>
      <c r="B89" s="200" t="s">
        <v>365</v>
      </c>
      <c r="C89" s="203">
        <v>813400</v>
      </c>
      <c r="D89" s="205"/>
      <c r="E89" s="204"/>
      <c r="F89" s="204">
        <f t="shared" si="5"/>
        <v>0</v>
      </c>
      <c r="G89" s="204"/>
      <c r="H89" s="204"/>
      <c r="I89" s="186" t="e">
        <f t="shared" si="6"/>
        <v>#DIV/0!</v>
      </c>
      <c r="J89" s="186" t="e">
        <f t="shared" si="7"/>
        <v>#DIV/0!</v>
      </c>
    </row>
    <row r="90" spans="1:10" s="169" customFormat="1" ht="36" x14ac:dyDescent="0.2">
      <c r="A90" s="178">
        <v>74</v>
      </c>
      <c r="B90" s="200" t="s">
        <v>366</v>
      </c>
      <c r="C90" s="203">
        <v>813500</v>
      </c>
      <c r="D90" s="205">
        <f>SUM(D91:D92)</f>
        <v>0</v>
      </c>
      <c r="E90" s="204">
        <f>SUM(E91:E92)</f>
        <v>0</v>
      </c>
      <c r="F90" s="204">
        <f t="shared" si="5"/>
        <v>0</v>
      </c>
      <c r="G90" s="205">
        <f>SUM(G91:G92)</f>
        <v>0</v>
      </c>
      <c r="H90" s="205">
        <f>SUM(H91:H92)</f>
        <v>0</v>
      </c>
      <c r="I90" s="186" t="e">
        <f t="shared" si="6"/>
        <v>#DIV/0!</v>
      </c>
      <c r="J90" s="186" t="e">
        <f t="shared" si="7"/>
        <v>#DIV/0!</v>
      </c>
    </row>
    <row r="91" spans="1:10" s="198" customFormat="1" ht="25.5" customHeight="1" x14ac:dyDescent="0.2">
      <c r="A91" s="178">
        <v>75</v>
      </c>
      <c r="B91" s="200" t="s">
        <v>367</v>
      </c>
      <c r="C91" s="203">
        <v>813510</v>
      </c>
      <c r="D91" s="205"/>
      <c r="E91" s="204"/>
      <c r="F91" s="204">
        <f t="shared" si="5"/>
        <v>0</v>
      </c>
      <c r="G91" s="205"/>
      <c r="H91" s="205"/>
      <c r="I91" s="186" t="e">
        <f t="shared" si="6"/>
        <v>#DIV/0!</v>
      </c>
      <c r="J91" s="186" t="e">
        <f t="shared" si="7"/>
        <v>#DIV/0!</v>
      </c>
    </row>
    <row r="92" spans="1:10" s="169" customFormat="1" ht="24" x14ac:dyDescent="0.2">
      <c r="A92" s="178">
        <v>76</v>
      </c>
      <c r="B92" s="200" t="s">
        <v>368</v>
      </c>
      <c r="C92" s="203">
        <v>813520</v>
      </c>
      <c r="D92" s="205"/>
      <c r="E92" s="204"/>
      <c r="F92" s="204">
        <f t="shared" si="5"/>
        <v>0</v>
      </c>
      <c r="G92" s="204"/>
      <c r="H92" s="204"/>
      <c r="I92" s="186" t="e">
        <f t="shared" si="6"/>
        <v>#DIV/0!</v>
      </c>
      <c r="J92" s="186" t="e">
        <f t="shared" si="7"/>
        <v>#DIV/0!</v>
      </c>
    </row>
    <row r="93" spans="1:10" s="169" customFormat="1" ht="24.75" customHeight="1" x14ac:dyDescent="0.2">
      <c r="A93" s="178">
        <v>77</v>
      </c>
      <c r="B93" s="188" t="s">
        <v>369</v>
      </c>
      <c r="C93" s="203">
        <v>813600</v>
      </c>
      <c r="D93" s="205"/>
      <c r="E93" s="204"/>
      <c r="F93" s="204">
        <f t="shared" si="5"/>
        <v>0</v>
      </c>
      <c r="G93" s="204"/>
      <c r="H93" s="204"/>
      <c r="I93" s="186" t="e">
        <f t="shared" si="6"/>
        <v>#DIV/0!</v>
      </c>
      <c r="J93" s="186" t="e">
        <f t="shared" si="7"/>
        <v>#DIV/0!</v>
      </c>
    </row>
    <row r="94" spans="1:10" s="198" customFormat="1" ht="12" x14ac:dyDescent="0.2">
      <c r="A94" s="178">
        <v>78</v>
      </c>
      <c r="B94" s="200" t="s">
        <v>370</v>
      </c>
      <c r="C94" s="203">
        <v>813700</v>
      </c>
      <c r="D94" s="205"/>
      <c r="E94" s="204"/>
      <c r="F94" s="204">
        <f t="shared" si="5"/>
        <v>0</v>
      </c>
      <c r="G94" s="204"/>
      <c r="H94" s="204"/>
      <c r="I94" s="186" t="e">
        <f t="shared" si="6"/>
        <v>#DIV/0!</v>
      </c>
      <c r="J94" s="186" t="e">
        <f t="shared" si="7"/>
        <v>#DIV/0!</v>
      </c>
    </row>
    <row r="95" spans="1:10" s="198" customFormat="1" ht="15" customHeight="1" x14ac:dyDescent="0.2">
      <c r="A95" s="178">
        <v>79</v>
      </c>
      <c r="B95" s="196" t="s">
        <v>371</v>
      </c>
      <c r="C95" s="223">
        <v>814000</v>
      </c>
      <c r="D95" s="202">
        <f>SUM(D96+D97+D98)</f>
        <v>0</v>
      </c>
      <c r="E95" s="185">
        <f>SUM(E96+E97+E98)</f>
        <v>0</v>
      </c>
      <c r="F95" s="185">
        <f t="shared" si="5"/>
        <v>0</v>
      </c>
      <c r="G95" s="202">
        <f>SUM(G96+G97+G98)</f>
        <v>0</v>
      </c>
      <c r="H95" s="202">
        <f>SUM(H96+H97+H98)</f>
        <v>0</v>
      </c>
      <c r="I95" s="186" t="e">
        <f t="shared" si="6"/>
        <v>#DIV/0!</v>
      </c>
      <c r="J95" s="186" t="e">
        <f t="shared" si="7"/>
        <v>#DIV/0!</v>
      </c>
    </row>
    <row r="96" spans="1:10" s="169" customFormat="1" ht="12" x14ac:dyDescent="0.2">
      <c r="A96" s="178">
        <v>80</v>
      </c>
      <c r="B96" s="200" t="s">
        <v>372</v>
      </c>
      <c r="C96" s="203">
        <v>814100</v>
      </c>
      <c r="D96" s="205"/>
      <c r="E96" s="204"/>
      <c r="F96" s="204">
        <f t="shared" si="5"/>
        <v>0</v>
      </c>
      <c r="G96" s="204"/>
      <c r="H96" s="204"/>
      <c r="I96" s="186" t="e">
        <f t="shared" si="6"/>
        <v>#DIV/0!</v>
      </c>
      <c r="J96" s="186" t="e">
        <f t="shared" si="7"/>
        <v>#DIV/0!</v>
      </c>
    </row>
    <row r="97" spans="1:10" s="169" customFormat="1" ht="12" x14ac:dyDescent="0.2">
      <c r="A97" s="178">
        <v>81</v>
      </c>
      <c r="B97" s="188" t="s">
        <v>373</v>
      </c>
      <c r="C97" s="203">
        <v>814200</v>
      </c>
      <c r="D97" s="205"/>
      <c r="E97" s="204"/>
      <c r="F97" s="204">
        <f t="shared" si="5"/>
        <v>0</v>
      </c>
      <c r="G97" s="204"/>
      <c r="H97" s="204"/>
      <c r="I97" s="186" t="e">
        <f t="shared" si="6"/>
        <v>#DIV/0!</v>
      </c>
      <c r="J97" s="186" t="e">
        <f t="shared" si="7"/>
        <v>#DIV/0!</v>
      </c>
    </row>
    <row r="98" spans="1:10" s="169" customFormat="1" ht="12" x14ac:dyDescent="0.2">
      <c r="A98" s="178">
        <v>82</v>
      </c>
      <c r="B98" s="188" t="s">
        <v>374</v>
      </c>
      <c r="C98" s="203">
        <v>814300</v>
      </c>
      <c r="D98" s="205">
        <f>SUM(D99+D100+D107)</f>
        <v>0</v>
      </c>
      <c r="E98" s="204">
        <f>SUM(E99+E100+E107)</f>
        <v>0</v>
      </c>
      <c r="F98" s="204">
        <f t="shared" si="5"/>
        <v>0</v>
      </c>
      <c r="G98" s="205">
        <f>SUM(G99+G100+G107)</f>
        <v>0</v>
      </c>
      <c r="H98" s="205">
        <f>SUM(H99+H100+H107)</f>
        <v>0</v>
      </c>
      <c r="I98" s="186" t="e">
        <f t="shared" si="6"/>
        <v>#DIV/0!</v>
      </c>
      <c r="J98" s="186" t="e">
        <f t="shared" si="7"/>
        <v>#DIV/0!</v>
      </c>
    </row>
    <row r="99" spans="1:10" s="169" customFormat="1" ht="24" customHeight="1" x14ac:dyDescent="0.2">
      <c r="A99" s="178">
        <v>83</v>
      </c>
      <c r="B99" s="200" t="s">
        <v>375</v>
      </c>
      <c r="C99" s="203">
        <v>814310</v>
      </c>
      <c r="D99" s="205"/>
      <c r="E99" s="204"/>
      <c r="F99" s="204">
        <f t="shared" si="5"/>
        <v>0</v>
      </c>
      <c r="G99" s="204"/>
      <c r="H99" s="204"/>
      <c r="I99" s="186" t="e">
        <f t="shared" si="6"/>
        <v>#DIV/0!</v>
      </c>
      <c r="J99" s="186" t="e">
        <f t="shared" si="7"/>
        <v>#DIV/0!</v>
      </c>
    </row>
    <row r="100" spans="1:10" s="169" customFormat="1" ht="24" x14ac:dyDescent="0.2">
      <c r="A100" s="178">
        <v>84</v>
      </c>
      <c r="B100" s="200" t="s">
        <v>376</v>
      </c>
      <c r="C100" s="203">
        <v>814320</v>
      </c>
      <c r="D100" s="205">
        <f>SUM(D101:D107)</f>
        <v>0</v>
      </c>
      <c r="E100" s="204">
        <f>SUM(E101:E107)</f>
        <v>0</v>
      </c>
      <c r="F100" s="204">
        <f t="shared" si="5"/>
        <v>0</v>
      </c>
      <c r="G100" s="205">
        <f>SUM(G101:G107)</f>
        <v>0</v>
      </c>
      <c r="H100" s="205">
        <f>SUM(H101:H107)</f>
        <v>0</v>
      </c>
      <c r="I100" s="186" t="e">
        <f t="shared" si="6"/>
        <v>#DIV/0!</v>
      </c>
      <c r="J100" s="186" t="e">
        <f t="shared" si="7"/>
        <v>#DIV/0!</v>
      </c>
    </row>
    <row r="101" spans="1:10" s="169" customFormat="1" ht="12" x14ac:dyDescent="0.2">
      <c r="A101" s="178">
        <v>85</v>
      </c>
      <c r="B101" s="224" t="s">
        <v>377</v>
      </c>
      <c r="C101" s="225">
        <v>814321</v>
      </c>
      <c r="D101" s="205"/>
      <c r="E101" s="204"/>
      <c r="F101" s="204">
        <f t="shared" si="5"/>
        <v>0</v>
      </c>
      <c r="G101" s="204"/>
      <c r="H101" s="204"/>
      <c r="I101" s="186" t="e">
        <f t="shared" si="6"/>
        <v>#DIV/0!</v>
      </c>
      <c r="J101" s="186" t="e">
        <f t="shared" si="7"/>
        <v>#DIV/0!</v>
      </c>
    </row>
    <row r="102" spans="1:10" s="169" customFormat="1" ht="12" x14ac:dyDescent="0.2">
      <c r="A102" s="178">
        <v>86</v>
      </c>
      <c r="B102" s="228" t="s">
        <v>378</v>
      </c>
      <c r="C102" s="229">
        <v>814322</v>
      </c>
      <c r="D102" s="205"/>
      <c r="E102" s="204"/>
      <c r="F102" s="204">
        <f t="shared" si="5"/>
        <v>0</v>
      </c>
      <c r="G102" s="204"/>
      <c r="H102" s="204"/>
      <c r="I102" s="186" t="e">
        <f t="shared" si="6"/>
        <v>#DIV/0!</v>
      </c>
      <c r="J102" s="186" t="e">
        <f t="shared" si="7"/>
        <v>#DIV/0!</v>
      </c>
    </row>
    <row r="103" spans="1:10" s="169" customFormat="1" ht="12" x14ac:dyDescent="0.2">
      <c r="A103" s="178">
        <v>87</v>
      </c>
      <c r="B103" s="224" t="s">
        <v>379</v>
      </c>
      <c r="C103" s="225">
        <v>814323</v>
      </c>
      <c r="D103" s="205"/>
      <c r="E103" s="204"/>
      <c r="F103" s="204">
        <f t="shared" si="5"/>
        <v>0</v>
      </c>
      <c r="G103" s="204"/>
      <c r="H103" s="204"/>
      <c r="I103" s="186" t="e">
        <f t="shared" si="6"/>
        <v>#DIV/0!</v>
      </c>
      <c r="J103" s="186" t="e">
        <f t="shared" si="7"/>
        <v>#DIV/0!</v>
      </c>
    </row>
    <row r="104" spans="1:10" s="169" customFormat="1" ht="12" x14ac:dyDescent="0.2">
      <c r="A104" s="178">
        <v>88</v>
      </c>
      <c r="B104" s="224" t="s">
        <v>380</v>
      </c>
      <c r="C104" s="225">
        <v>814324</v>
      </c>
      <c r="D104" s="205"/>
      <c r="E104" s="204"/>
      <c r="F104" s="204">
        <f t="shared" si="5"/>
        <v>0</v>
      </c>
      <c r="G104" s="204"/>
      <c r="H104" s="204"/>
      <c r="I104" s="186" t="e">
        <f t="shared" si="6"/>
        <v>#DIV/0!</v>
      </c>
      <c r="J104" s="186" t="e">
        <f t="shared" si="7"/>
        <v>#DIV/0!</v>
      </c>
    </row>
    <row r="105" spans="1:10" s="198" customFormat="1" ht="12" x14ac:dyDescent="0.2">
      <c r="A105" s="178">
        <v>89</v>
      </c>
      <c r="B105" s="224" t="s">
        <v>381</v>
      </c>
      <c r="C105" s="225">
        <v>814325</v>
      </c>
      <c r="D105" s="205"/>
      <c r="E105" s="204"/>
      <c r="F105" s="204">
        <f t="shared" si="5"/>
        <v>0</v>
      </c>
      <c r="G105" s="204"/>
      <c r="H105" s="204"/>
      <c r="I105" s="186" t="e">
        <f t="shared" si="6"/>
        <v>#DIV/0!</v>
      </c>
      <c r="J105" s="186" t="e">
        <f t="shared" si="7"/>
        <v>#DIV/0!</v>
      </c>
    </row>
    <row r="106" spans="1:10" s="198" customFormat="1" ht="12" x14ac:dyDescent="0.2">
      <c r="A106" s="178">
        <v>90</v>
      </c>
      <c r="B106" s="224" t="s">
        <v>382</v>
      </c>
      <c r="C106" s="225">
        <v>814327</v>
      </c>
      <c r="D106" s="205"/>
      <c r="E106" s="204"/>
      <c r="F106" s="204"/>
      <c r="G106" s="204"/>
      <c r="H106" s="204"/>
      <c r="I106" s="186" t="e">
        <f>SUM(G106/F106)</f>
        <v>#DIV/0!</v>
      </c>
      <c r="J106" s="186" t="e">
        <f>SUM(G106/H106)</f>
        <v>#DIV/0!</v>
      </c>
    </row>
    <row r="107" spans="1:10" s="169" customFormat="1" ht="12" x14ac:dyDescent="0.2">
      <c r="A107" s="178">
        <v>91</v>
      </c>
      <c r="B107" s="200" t="s">
        <v>383</v>
      </c>
      <c r="C107" s="203">
        <v>814330</v>
      </c>
      <c r="D107" s="205"/>
      <c r="E107" s="204"/>
      <c r="F107" s="204">
        <f t="shared" si="5"/>
        <v>0</v>
      </c>
      <c r="G107" s="204"/>
      <c r="H107" s="204"/>
      <c r="I107" s="186" t="e">
        <f t="shared" si="6"/>
        <v>#DIV/0!</v>
      </c>
      <c r="J107" s="186" t="e">
        <f t="shared" si="7"/>
        <v>#DIV/0!</v>
      </c>
    </row>
    <row r="108" spans="1:10" s="198" customFormat="1" ht="15" customHeight="1" x14ac:dyDescent="0.2">
      <c r="A108" s="178">
        <v>92</v>
      </c>
      <c r="B108" s="196" t="s">
        <v>384</v>
      </c>
      <c r="C108" s="223">
        <v>815000</v>
      </c>
      <c r="D108" s="202">
        <f>SUM(D109:D111)</f>
        <v>0</v>
      </c>
      <c r="E108" s="185">
        <f>SUM(E109:E111)</f>
        <v>0</v>
      </c>
      <c r="F108" s="185">
        <f t="shared" si="5"/>
        <v>0</v>
      </c>
      <c r="G108" s="202">
        <f>SUM(G109:G111)</f>
        <v>0</v>
      </c>
      <c r="H108" s="202">
        <f>SUM(H109:H111)</f>
        <v>0</v>
      </c>
      <c r="I108" s="186" t="e">
        <f t="shared" si="6"/>
        <v>#DIV/0!</v>
      </c>
      <c r="J108" s="186" t="e">
        <f t="shared" si="7"/>
        <v>#DIV/0!</v>
      </c>
    </row>
    <row r="109" spans="1:10" s="169" customFormat="1" ht="12" x14ac:dyDescent="0.2">
      <c r="A109" s="178">
        <v>93</v>
      </c>
      <c r="B109" s="200" t="s">
        <v>372</v>
      </c>
      <c r="C109" s="203">
        <v>815100</v>
      </c>
      <c r="D109" s="205"/>
      <c r="E109" s="204"/>
      <c r="F109" s="204">
        <f t="shared" si="5"/>
        <v>0</v>
      </c>
      <c r="G109" s="204"/>
      <c r="H109" s="204"/>
      <c r="I109" s="186" t="e">
        <f t="shared" si="6"/>
        <v>#DIV/0!</v>
      </c>
      <c r="J109" s="186" t="e">
        <f t="shared" si="7"/>
        <v>#DIV/0!</v>
      </c>
    </row>
    <row r="110" spans="1:10" s="169" customFormat="1" ht="12" x14ac:dyDescent="0.2">
      <c r="A110" s="178">
        <v>94</v>
      </c>
      <c r="B110" s="226" t="s">
        <v>373</v>
      </c>
      <c r="C110" s="227">
        <v>815200</v>
      </c>
      <c r="D110" s="205"/>
      <c r="E110" s="204"/>
      <c r="F110" s="204">
        <f t="shared" si="5"/>
        <v>0</v>
      </c>
      <c r="G110" s="204"/>
      <c r="H110" s="204"/>
      <c r="I110" s="186" t="e">
        <f t="shared" si="6"/>
        <v>#DIV/0!</v>
      </c>
      <c r="J110" s="186" t="e">
        <f t="shared" si="7"/>
        <v>#DIV/0!</v>
      </c>
    </row>
    <row r="111" spans="1:10" s="169" customFormat="1" ht="12" x14ac:dyDescent="0.2">
      <c r="A111" s="178">
        <v>95</v>
      </c>
      <c r="B111" s="200" t="s">
        <v>385</v>
      </c>
      <c r="C111" s="203">
        <v>815300</v>
      </c>
      <c r="D111" s="205">
        <f>SUM(D112+D113+D120)</f>
        <v>0</v>
      </c>
      <c r="E111" s="204">
        <f>SUM(E112+E113+E120)</f>
        <v>0</v>
      </c>
      <c r="F111" s="204">
        <f t="shared" si="5"/>
        <v>0</v>
      </c>
      <c r="G111" s="205">
        <f>SUM(G112+G113+G120)</f>
        <v>0</v>
      </c>
      <c r="H111" s="205">
        <f>SUM(H112+H113+H120)</f>
        <v>0</v>
      </c>
      <c r="I111" s="186" t="e">
        <f t="shared" si="6"/>
        <v>#DIV/0!</v>
      </c>
      <c r="J111" s="186" t="e">
        <f t="shared" si="7"/>
        <v>#DIV/0!</v>
      </c>
    </row>
    <row r="112" spans="1:10" s="169" customFormat="1" ht="12" x14ac:dyDescent="0.2">
      <c r="A112" s="178">
        <v>96</v>
      </c>
      <c r="B112" s="200" t="s">
        <v>386</v>
      </c>
      <c r="C112" s="203">
        <v>815310</v>
      </c>
      <c r="D112" s="205"/>
      <c r="E112" s="204"/>
      <c r="F112" s="204">
        <f t="shared" si="5"/>
        <v>0</v>
      </c>
      <c r="G112" s="204"/>
      <c r="H112" s="204"/>
      <c r="I112" s="186" t="e">
        <f t="shared" si="6"/>
        <v>#DIV/0!</v>
      </c>
      <c r="J112" s="186" t="e">
        <f t="shared" si="7"/>
        <v>#DIV/0!</v>
      </c>
    </row>
    <row r="113" spans="1:10" s="169" customFormat="1" ht="25.5" customHeight="1" x14ac:dyDescent="0.2">
      <c r="A113" s="178">
        <v>97</v>
      </c>
      <c r="B113" s="200" t="s">
        <v>387</v>
      </c>
      <c r="C113" s="203">
        <v>815320</v>
      </c>
      <c r="D113" s="205">
        <f>SUM(D114:D118)</f>
        <v>0</v>
      </c>
      <c r="E113" s="204">
        <f>SUM(E114:E118)</f>
        <v>0</v>
      </c>
      <c r="F113" s="204">
        <f t="shared" si="5"/>
        <v>0</v>
      </c>
      <c r="G113" s="205">
        <f>SUM(G114:G118)</f>
        <v>0</v>
      </c>
      <c r="H113" s="205">
        <f>SUM(H114:H118)</f>
        <v>0</v>
      </c>
      <c r="I113" s="186" t="e">
        <f t="shared" si="6"/>
        <v>#DIV/0!</v>
      </c>
      <c r="J113" s="186" t="e">
        <f t="shared" si="7"/>
        <v>#DIV/0!</v>
      </c>
    </row>
    <row r="114" spans="1:10" s="169" customFormat="1" ht="12" x14ac:dyDescent="0.2">
      <c r="A114" s="178">
        <v>98</v>
      </c>
      <c r="B114" s="224" t="s">
        <v>377</v>
      </c>
      <c r="C114" s="225">
        <v>815321</v>
      </c>
      <c r="D114" s="205"/>
      <c r="E114" s="204"/>
      <c r="F114" s="204">
        <f t="shared" si="5"/>
        <v>0</v>
      </c>
      <c r="G114" s="204"/>
      <c r="H114" s="204"/>
      <c r="I114" s="186" t="e">
        <f t="shared" si="6"/>
        <v>#DIV/0!</v>
      </c>
      <c r="J114" s="186" t="e">
        <f t="shared" si="7"/>
        <v>#DIV/0!</v>
      </c>
    </row>
    <row r="115" spans="1:10" s="169" customFormat="1" ht="12" x14ac:dyDescent="0.2">
      <c r="A115" s="178">
        <v>99</v>
      </c>
      <c r="B115" s="224" t="s">
        <v>378</v>
      </c>
      <c r="C115" s="225">
        <v>815322</v>
      </c>
      <c r="D115" s="205"/>
      <c r="E115" s="204"/>
      <c r="F115" s="204">
        <f t="shared" si="5"/>
        <v>0</v>
      </c>
      <c r="G115" s="204"/>
      <c r="H115" s="204"/>
      <c r="I115" s="186" t="e">
        <f t="shared" si="6"/>
        <v>#DIV/0!</v>
      </c>
      <c r="J115" s="186" t="e">
        <f t="shared" si="7"/>
        <v>#DIV/0!</v>
      </c>
    </row>
    <row r="116" spans="1:10" s="169" customFormat="1" ht="12" x14ac:dyDescent="0.2">
      <c r="A116" s="178">
        <v>100</v>
      </c>
      <c r="B116" s="224" t="s">
        <v>379</v>
      </c>
      <c r="C116" s="225">
        <v>815323</v>
      </c>
      <c r="D116" s="205"/>
      <c r="E116" s="204"/>
      <c r="F116" s="204">
        <f t="shared" si="5"/>
        <v>0</v>
      </c>
      <c r="G116" s="204"/>
      <c r="H116" s="204"/>
      <c r="I116" s="186" t="e">
        <f t="shared" si="6"/>
        <v>#DIV/0!</v>
      </c>
      <c r="J116" s="186" t="e">
        <f t="shared" si="7"/>
        <v>#DIV/0!</v>
      </c>
    </row>
    <row r="117" spans="1:10" s="198" customFormat="1" ht="12" x14ac:dyDescent="0.2">
      <c r="A117" s="178">
        <v>101</v>
      </c>
      <c r="B117" s="224" t="s">
        <v>380</v>
      </c>
      <c r="C117" s="225">
        <v>815324</v>
      </c>
      <c r="D117" s="205"/>
      <c r="E117" s="204"/>
      <c r="F117" s="204">
        <f t="shared" si="5"/>
        <v>0</v>
      </c>
      <c r="G117" s="204"/>
      <c r="H117" s="204"/>
      <c r="I117" s="186" t="e">
        <f t="shared" si="6"/>
        <v>#DIV/0!</v>
      </c>
      <c r="J117" s="186" t="e">
        <f t="shared" si="7"/>
        <v>#DIV/0!</v>
      </c>
    </row>
    <row r="118" spans="1:10" s="169" customFormat="1" ht="12" x14ac:dyDescent="0.2">
      <c r="A118" s="178">
        <v>102</v>
      </c>
      <c r="B118" s="224" t="s">
        <v>381</v>
      </c>
      <c r="C118" s="225">
        <v>815325</v>
      </c>
      <c r="D118" s="205"/>
      <c r="E118" s="204"/>
      <c r="F118" s="204">
        <f t="shared" si="5"/>
        <v>0</v>
      </c>
      <c r="G118" s="204"/>
      <c r="H118" s="204"/>
      <c r="I118" s="186" t="e">
        <f t="shared" si="6"/>
        <v>#DIV/0!</v>
      </c>
      <c r="J118" s="186" t="e">
        <f t="shared" si="7"/>
        <v>#DIV/0!</v>
      </c>
    </row>
    <row r="119" spans="1:10" s="169" customFormat="1" ht="12" x14ac:dyDescent="0.2">
      <c r="A119" s="178">
        <v>103</v>
      </c>
      <c r="B119" s="224" t="s">
        <v>382</v>
      </c>
      <c r="C119" s="225">
        <v>815327</v>
      </c>
      <c r="D119" s="205"/>
      <c r="E119" s="204"/>
      <c r="F119" s="204"/>
      <c r="G119" s="204"/>
      <c r="H119" s="204"/>
      <c r="I119" s="186" t="e">
        <f>SUM(G119/F119)</f>
        <v>#DIV/0!</v>
      </c>
      <c r="J119" s="186" t="e">
        <f>SUM(G119/H119)</f>
        <v>#DIV/0!</v>
      </c>
    </row>
    <row r="120" spans="1:10" s="169" customFormat="1" ht="12" x14ac:dyDescent="0.2">
      <c r="A120" s="178">
        <v>104</v>
      </c>
      <c r="B120" s="200" t="s">
        <v>388</v>
      </c>
      <c r="C120" s="203">
        <v>815330</v>
      </c>
      <c r="D120" s="205"/>
      <c r="E120" s="204"/>
      <c r="F120" s="204">
        <f t="shared" si="5"/>
        <v>0</v>
      </c>
      <c r="G120" s="204"/>
      <c r="H120" s="204"/>
      <c r="I120" s="186" t="e">
        <f t="shared" si="6"/>
        <v>#DIV/0!</v>
      </c>
      <c r="J120" s="186" t="e">
        <f t="shared" si="7"/>
        <v>#DIV/0!</v>
      </c>
    </row>
    <row r="121" spans="1:10" s="169" customFormat="1" ht="25.5" customHeight="1" x14ac:dyDescent="0.2">
      <c r="A121" s="510">
        <v>105</v>
      </c>
      <c r="B121" s="179" t="s">
        <v>845</v>
      </c>
      <c r="C121" s="180"/>
      <c r="D121" s="181">
        <f>SUM(D17+D22+D55+D70)</f>
        <v>1219000</v>
      </c>
      <c r="E121" s="181">
        <f>SUM(E17+E22+E55+E70)</f>
        <v>0</v>
      </c>
      <c r="F121" s="181">
        <f>SUM(D121:E121)</f>
        <v>1219000</v>
      </c>
      <c r="G121" s="181">
        <f>SUM(G17+G22+G55+G70)</f>
        <v>0</v>
      </c>
      <c r="H121" s="181">
        <f>SUM(H17+H22+H55+H70)</f>
        <v>1670195.1300000001</v>
      </c>
      <c r="I121" s="182">
        <f>SUM(G121/F121)</f>
        <v>0</v>
      </c>
      <c r="J121" s="182">
        <f>SUM(G121/H121)</f>
        <v>0</v>
      </c>
    </row>
    <row r="123" spans="1:10" x14ac:dyDescent="0.2">
      <c r="B123" s="233"/>
      <c r="C123" s="234"/>
      <c r="G123" s="235" t="s">
        <v>100</v>
      </c>
    </row>
    <row r="124" spans="1:10" x14ac:dyDescent="0.2">
      <c r="A124" s="142"/>
      <c r="B124" s="233"/>
      <c r="C124" s="234"/>
      <c r="D124" s="142"/>
      <c r="E124" s="142"/>
      <c r="F124" s="142"/>
      <c r="G124" s="236" t="s">
        <v>389</v>
      </c>
      <c r="H124" s="661"/>
      <c r="I124" s="661"/>
    </row>
    <row r="125" spans="1:10" x14ac:dyDescent="0.2">
      <c r="A125" s="142"/>
      <c r="B125" s="233"/>
      <c r="C125" s="234"/>
      <c r="D125" s="142"/>
      <c r="E125" s="142"/>
      <c r="F125" s="142"/>
      <c r="G125" s="142"/>
      <c r="H125" s="142"/>
      <c r="I125" s="142"/>
    </row>
    <row r="126" spans="1:10" x14ac:dyDescent="0.2">
      <c r="A126" s="142"/>
      <c r="B126" s="233"/>
      <c r="C126" s="234"/>
      <c r="D126" s="142"/>
      <c r="E126" s="142"/>
      <c r="F126" s="142"/>
      <c r="G126" s="142"/>
      <c r="H126" s="142"/>
      <c r="I126" s="142"/>
    </row>
    <row r="127" spans="1:10" x14ac:dyDescent="0.2">
      <c r="A127" s="142"/>
      <c r="B127" s="233"/>
      <c r="C127" s="234"/>
      <c r="D127" s="142"/>
      <c r="E127" s="142"/>
      <c r="F127" s="142"/>
      <c r="G127" s="142"/>
      <c r="H127" s="142"/>
      <c r="I127" s="142"/>
    </row>
    <row r="128" spans="1:10" x14ac:dyDescent="0.2">
      <c r="A128" s="142"/>
      <c r="B128" s="233"/>
      <c r="C128" s="234"/>
      <c r="D128" s="142"/>
      <c r="E128" s="142"/>
      <c r="F128" s="142"/>
      <c r="G128" s="142"/>
      <c r="H128" s="142"/>
      <c r="I128" s="142"/>
    </row>
    <row r="129" spans="1:9" x14ac:dyDescent="0.2">
      <c r="A129" s="142"/>
      <c r="B129" s="237"/>
      <c r="C129" s="234"/>
      <c r="D129" s="142"/>
      <c r="E129" s="142"/>
      <c r="F129" s="142"/>
      <c r="G129" s="142"/>
      <c r="H129" s="142"/>
      <c r="I129" s="142"/>
    </row>
    <row r="130" spans="1:9" x14ac:dyDescent="0.2">
      <c r="A130" s="142"/>
      <c r="B130" s="233"/>
      <c r="C130" s="234"/>
      <c r="D130" s="142"/>
      <c r="E130" s="142"/>
      <c r="F130" s="142"/>
      <c r="G130" s="142"/>
      <c r="H130" s="142"/>
      <c r="I130" s="142"/>
    </row>
  </sheetData>
  <mergeCells count="1">
    <mergeCell ref="H124:I124"/>
  </mergeCells>
  <pageMargins left="0.7" right="0.7" top="0.75" bottom="0.75" header="0.3" footer="0.3"/>
  <pageSetup paperSize="9" scale="92" fitToHeight="0" orientation="landscape" r:id="rId1"/>
  <rowBreaks count="2" manualBreakCount="2">
    <brk id="93" max="9" man="1"/>
    <brk id="129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J82"/>
  <sheetViews>
    <sheetView view="pageBreakPreview" zoomScaleNormal="100" zoomScaleSheetLayoutView="100" workbookViewId="0">
      <selection activeCell="L6" sqref="L6"/>
    </sheetView>
  </sheetViews>
  <sheetFormatPr defaultColWidth="8.69921875" defaultRowHeight="12.75" x14ac:dyDescent="0.2"/>
  <cols>
    <col min="1" max="1" width="6.296875" style="20" customWidth="1"/>
    <col min="2" max="2" width="24.69921875" style="20" customWidth="1"/>
    <col min="3" max="3" width="5.69921875" style="20" customWidth="1"/>
    <col min="4" max="4" width="8.8984375" style="20" customWidth="1"/>
    <col min="5" max="5" width="9.09765625" style="20" customWidth="1"/>
    <col min="6" max="6" width="8.5" style="20" customWidth="1"/>
    <col min="7" max="7" width="11.19921875" style="20" customWidth="1"/>
    <col min="8" max="8" width="9.3984375" style="20" customWidth="1"/>
    <col min="9" max="10" width="6.19921875" style="20" customWidth="1"/>
    <col min="11" max="16384" width="8.69921875" style="20"/>
  </cols>
  <sheetData>
    <row r="1" spans="1:10" s="127" customFormat="1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s="127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127" customFormat="1" ht="15" customHeight="1" x14ac:dyDescent="0.25">
      <c r="A3" s="439"/>
      <c r="B3" s="417" t="s">
        <v>499</v>
      </c>
      <c r="C3" s="435"/>
      <c r="D3" s="437"/>
      <c r="E3" s="437"/>
      <c r="F3" s="441"/>
      <c r="G3" s="421"/>
      <c r="H3" s="418"/>
      <c r="I3" s="442"/>
      <c r="J3" s="443"/>
    </row>
    <row r="4" spans="1:10" s="127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30</v>
      </c>
      <c r="I4" s="442"/>
      <c r="J4" s="443"/>
    </row>
    <row r="5" spans="1:10" s="127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127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500</v>
      </c>
      <c r="I6" s="442"/>
      <c r="J6" s="443"/>
    </row>
    <row r="7" spans="1:10" s="127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127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127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127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127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7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127" customFormat="1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40084.6</v>
      </c>
      <c r="F17" s="49">
        <f t="shared" ref="F17:F70" si="0">SUM(D17:E17)</f>
        <v>40084.6</v>
      </c>
      <c r="G17" s="49">
        <f>SUM(G18+G46+G58+G66)</f>
        <v>5221.7700000000004</v>
      </c>
      <c r="H17" s="62">
        <f>SUM(H18+H46+H58+H66)</f>
        <v>8860.81</v>
      </c>
      <c r="I17" s="34">
        <f t="shared" ref="I17:I70" si="1">SUM(G17/F17)</f>
        <v>0.13026873163259708</v>
      </c>
      <c r="J17" s="33">
        <f t="shared" ref="J17:J69" si="2">SUM(G17/H17)</f>
        <v>0.5893106837862454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40084.6</v>
      </c>
      <c r="F18" s="49">
        <f t="shared" si="0"/>
        <v>40084.6</v>
      </c>
      <c r="G18" s="49">
        <f>SUM(G19+G22+G32+G42)</f>
        <v>5221.7700000000004</v>
      </c>
      <c r="H18" s="62">
        <f>SUM(H19+H22+H32+H42)</f>
        <v>8860.81</v>
      </c>
      <c r="I18" s="34">
        <f t="shared" si="1"/>
        <v>0.13026873163259708</v>
      </c>
      <c r="J18" s="33">
        <f t="shared" si="2"/>
        <v>0.5893106837862454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40084.6</v>
      </c>
      <c r="F22" s="68">
        <f t="shared" si="0"/>
        <v>40084.6</v>
      </c>
      <c r="G22" s="68">
        <f>SUM(G23:G31)</f>
        <v>5221.7700000000004</v>
      </c>
      <c r="H22" s="64">
        <f>SUM(H23:H31)</f>
        <v>8860.81</v>
      </c>
      <c r="I22" s="24">
        <f t="shared" si="1"/>
        <v>0.13026873163259708</v>
      </c>
      <c r="J22" s="23">
        <f t="shared" si="2"/>
        <v>0.5893106837862454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465">
        <v>14170.48</v>
      </c>
      <c r="F23" s="466">
        <f t="shared" si="0"/>
        <v>14170.48</v>
      </c>
      <c r="G23" s="467">
        <v>2800.45</v>
      </c>
      <c r="H23" s="552">
        <v>8612</v>
      </c>
      <c r="I23" s="24">
        <f t="shared" si="1"/>
        <v>0.19762562736054107</v>
      </c>
      <c r="J23" s="23">
        <f t="shared" si="2"/>
        <v>0.32517998142127263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465">
        <v>1002.91</v>
      </c>
      <c r="F24" s="466">
        <f t="shared" si="0"/>
        <v>1002.91</v>
      </c>
      <c r="G24" s="467"/>
      <c r="H24" s="552">
        <v>149.91</v>
      </c>
      <c r="I24" s="24">
        <f t="shared" si="1"/>
        <v>0</v>
      </c>
      <c r="J24" s="23">
        <f t="shared" si="2"/>
        <v>0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465"/>
      <c r="F25" s="466">
        <f t="shared" si="0"/>
        <v>0</v>
      </c>
      <c r="G25" s="467"/>
      <c r="H25" s="552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465"/>
      <c r="F26" s="466">
        <f t="shared" si="0"/>
        <v>0</v>
      </c>
      <c r="G26" s="467"/>
      <c r="H26" s="552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465"/>
      <c r="F27" s="466">
        <f t="shared" si="0"/>
        <v>0</v>
      </c>
      <c r="G27" s="467"/>
      <c r="H27" s="552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467"/>
      <c r="F28" s="468">
        <f t="shared" si="0"/>
        <v>0</v>
      </c>
      <c r="G28" s="465"/>
      <c r="H28" s="553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467"/>
      <c r="F29" s="468">
        <f t="shared" si="0"/>
        <v>0</v>
      </c>
      <c r="G29" s="465"/>
      <c r="H29" s="553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467">
        <v>401.4</v>
      </c>
      <c r="F30" s="468">
        <f t="shared" si="0"/>
        <v>401.4</v>
      </c>
      <c r="G30" s="467"/>
      <c r="H30" s="552">
        <v>98.9</v>
      </c>
      <c r="I30" s="24">
        <f t="shared" si="1"/>
        <v>0</v>
      </c>
      <c r="J30" s="23">
        <f t="shared" si="2"/>
        <v>0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467">
        <v>24509.81</v>
      </c>
      <c r="F31" s="468">
        <f t="shared" si="0"/>
        <v>24509.81</v>
      </c>
      <c r="G31" s="465">
        <v>2421.3200000000002</v>
      </c>
      <c r="H31" s="553"/>
      <c r="I31" s="24">
        <f t="shared" si="1"/>
        <v>9.8789831500121786E-2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40084.6</v>
      </c>
      <c r="F71" s="49">
        <f>SUM(D71:E71)</f>
        <v>40084.6</v>
      </c>
      <c r="G71" s="49">
        <f>SUM(G17+G70)</f>
        <v>5221.7700000000004</v>
      </c>
      <c r="H71" s="62">
        <f>SUM(H17+H70)</f>
        <v>8860.81</v>
      </c>
      <c r="I71" s="34">
        <f>SUM(G71/F71)</f>
        <v>0.13026873163259708</v>
      </c>
      <c r="J71" s="33">
        <f>SUM(G71/H71)</f>
        <v>0.5893106837862454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139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/>
  <mergeCells count="3">
    <mergeCell ref="A12:J12"/>
    <mergeCell ref="A13:J13"/>
    <mergeCell ref="I74:J74"/>
  </mergeCells>
  <pageMargins left="0.7" right="0.7" top="0.75" bottom="0.75" header="0.3" footer="0.3"/>
  <pageSetup paperSize="9" scale="66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J82"/>
  <sheetViews>
    <sheetView tabSelected="1" view="pageBreakPreview" zoomScaleNormal="100" zoomScaleSheetLayoutView="100" workbookViewId="0">
      <selection activeCell="B3" sqref="B3"/>
    </sheetView>
  </sheetViews>
  <sheetFormatPr defaultColWidth="8.69921875" defaultRowHeight="12.75" x14ac:dyDescent="0.2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410" customFormat="1" ht="15" x14ac:dyDescent="0.25">
      <c r="A1" s="368" t="s">
        <v>53</v>
      </c>
      <c r="B1" s="369"/>
      <c r="C1" s="370"/>
      <c r="D1" s="371"/>
      <c r="E1" s="371"/>
      <c r="F1" s="372"/>
      <c r="G1" s="373" t="s">
        <v>299</v>
      </c>
      <c r="H1" s="371"/>
      <c r="I1" s="371"/>
      <c r="J1" s="371"/>
    </row>
    <row r="2" spans="1:10" s="410" customFormat="1" ht="15.75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410" customFormat="1" ht="28.5" customHeight="1" x14ac:dyDescent="0.2">
      <c r="A3" s="501" t="s">
        <v>794</v>
      </c>
      <c r="B3" s="576" t="s">
        <v>795</v>
      </c>
      <c r="C3" s="498"/>
      <c r="D3" s="499"/>
      <c r="E3" s="437"/>
      <c r="F3" s="441"/>
      <c r="G3" s="421"/>
      <c r="H3" s="418"/>
      <c r="I3" s="442"/>
      <c r="J3" s="443"/>
    </row>
    <row r="4" spans="1:10" s="410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30</v>
      </c>
      <c r="I4" s="442"/>
      <c r="J4" s="443"/>
    </row>
    <row r="5" spans="1:10" s="410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410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793</v>
      </c>
      <c r="I6" s="442"/>
      <c r="J6" s="443"/>
    </row>
    <row r="7" spans="1:10" s="410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410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410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410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410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1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410" customFormat="1" ht="15" customHeight="1" x14ac:dyDescent="0.2">
      <c r="A14" s="375"/>
      <c r="B14" s="376"/>
      <c r="C14" s="376"/>
      <c r="D14" s="377"/>
      <c r="E14" s="377"/>
      <c r="F14" s="377"/>
      <c r="G14" s="374"/>
      <c r="H14" s="378"/>
      <c r="I14" s="378"/>
      <c r="J14" s="379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282021.77</v>
      </c>
      <c r="F17" s="49">
        <f t="shared" ref="F17:F70" si="0">SUM(D17:E17)</f>
        <v>282021.77</v>
      </c>
      <c r="G17" s="49">
        <f>SUM(G18+G46+G58+G66)</f>
        <v>255231.42</v>
      </c>
      <c r="H17" s="62">
        <f>SUM(H18+H46+H58+H66)</f>
        <v>591254</v>
      </c>
      <c r="I17" s="34">
        <f t="shared" ref="I17:I70" si="1">SUM(G17/F17)</f>
        <v>0.90500609226018258</v>
      </c>
      <c r="J17" s="33">
        <f t="shared" ref="J17:J69" si="2">SUM(G17/H17)</f>
        <v>0.43167812818179668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282021.77</v>
      </c>
      <c r="F18" s="49">
        <f t="shared" si="0"/>
        <v>282021.77</v>
      </c>
      <c r="G18" s="49">
        <f>SUM(G19+G22+G32+G42)</f>
        <v>255231.42</v>
      </c>
      <c r="H18" s="62">
        <f>SUM(H19+H22+H32+H42)</f>
        <v>590463.9</v>
      </c>
      <c r="I18" s="34">
        <f t="shared" si="1"/>
        <v>0.90500609226018258</v>
      </c>
      <c r="J18" s="33">
        <f t="shared" si="2"/>
        <v>0.43225575687184264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121521.56999999999</v>
      </c>
      <c r="F22" s="68">
        <f t="shared" si="0"/>
        <v>121521.56999999999</v>
      </c>
      <c r="G22" s="68">
        <f>SUM(G23:G31)</f>
        <v>96731.22</v>
      </c>
      <c r="H22" s="64">
        <f>SUM(H23:H31)</f>
        <v>133417.72</v>
      </c>
      <c r="I22" s="24">
        <f t="shared" si="1"/>
        <v>0.79600041375370645</v>
      </c>
      <c r="J22" s="23">
        <f t="shared" si="2"/>
        <v>0.72502528149933909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465"/>
      <c r="E23" s="465">
        <v>5669.85</v>
      </c>
      <c r="F23" s="466">
        <f t="shared" si="0"/>
        <v>5669.85</v>
      </c>
      <c r="G23" s="467">
        <v>4402.25</v>
      </c>
      <c r="H23" s="548">
        <v>3120.35</v>
      </c>
      <c r="I23" s="24">
        <f t="shared" si="1"/>
        <v>0.77643147525948653</v>
      </c>
      <c r="J23" s="23">
        <f t="shared" si="2"/>
        <v>1.4108192991170863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465"/>
      <c r="E24" s="465">
        <v>1020</v>
      </c>
      <c r="F24" s="466">
        <f t="shared" si="0"/>
        <v>1020</v>
      </c>
      <c r="G24" s="467">
        <v>640</v>
      </c>
      <c r="H24" s="548">
        <v>830.32</v>
      </c>
      <c r="I24" s="24">
        <f t="shared" si="1"/>
        <v>0.62745098039215685</v>
      </c>
      <c r="J24" s="23">
        <f t="shared" si="2"/>
        <v>0.7707871663936795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465"/>
      <c r="E25" s="465"/>
      <c r="F25" s="466">
        <f t="shared" si="0"/>
        <v>0</v>
      </c>
      <c r="G25" s="467"/>
      <c r="H25" s="548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465"/>
      <c r="E26" s="465">
        <v>1540.6</v>
      </c>
      <c r="F26" s="466">
        <f t="shared" si="0"/>
        <v>1540.6</v>
      </c>
      <c r="G26" s="467">
        <v>1285.2</v>
      </c>
      <c r="H26" s="548">
        <v>29878.29</v>
      </c>
      <c r="I26" s="24">
        <f t="shared" si="1"/>
        <v>0.8342204335972998</v>
      </c>
      <c r="J26" s="23">
        <f t="shared" si="2"/>
        <v>4.3014509866528508E-2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465"/>
      <c r="E27" s="465"/>
      <c r="F27" s="466">
        <f t="shared" si="0"/>
        <v>0</v>
      </c>
      <c r="G27" s="467"/>
      <c r="H27" s="548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467"/>
      <c r="E28" s="467"/>
      <c r="F28" s="468">
        <f t="shared" si="0"/>
        <v>0</v>
      </c>
      <c r="G28" s="465"/>
      <c r="H28" s="469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467"/>
      <c r="E29" s="467"/>
      <c r="F29" s="468">
        <f t="shared" si="0"/>
        <v>0</v>
      </c>
      <c r="G29" s="465"/>
      <c r="H29" s="469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467"/>
      <c r="E30" s="467"/>
      <c r="F30" s="468">
        <f t="shared" si="0"/>
        <v>0</v>
      </c>
      <c r="G30" s="465"/>
      <c r="H30" s="469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467"/>
      <c r="E31" s="467">
        <v>113291.12</v>
      </c>
      <c r="F31" s="468">
        <f t="shared" si="0"/>
        <v>113291.12</v>
      </c>
      <c r="G31" s="465">
        <v>90403.77</v>
      </c>
      <c r="H31" s="469">
        <v>99588.76</v>
      </c>
      <c r="I31" s="24">
        <f t="shared" si="1"/>
        <v>0.79797754669562815</v>
      </c>
      <c r="J31" s="23">
        <f t="shared" si="2"/>
        <v>0.90777081670662441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160500.20000000001</v>
      </c>
      <c r="F32" s="42">
        <f t="shared" si="0"/>
        <v>160500.20000000001</v>
      </c>
      <c r="G32" s="67">
        <f>SUM(G33:G40)</f>
        <v>158500.20000000001</v>
      </c>
      <c r="H32" s="63">
        <f>SUM(H33:H40)</f>
        <v>457046.18</v>
      </c>
      <c r="I32" s="24">
        <f t="shared" si="1"/>
        <v>0.98753895633774913</v>
      </c>
      <c r="J32" s="23">
        <f t="shared" si="2"/>
        <v>0.34679252761723117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467">
        <v>160500.20000000001</v>
      </c>
      <c r="F33" s="468">
        <f t="shared" si="0"/>
        <v>160500.20000000001</v>
      </c>
      <c r="G33" s="465">
        <v>158500.20000000001</v>
      </c>
      <c r="H33" s="469">
        <v>457046.18</v>
      </c>
      <c r="I33" s="24">
        <f t="shared" si="1"/>
        <v>0.98753895633774913</v>
      </c>
      <c r="J33" s="23">
        <f t="shared" si="2"/>
        <v>0.34679252761723117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790.1</v>
      </c>
      <c r="I46" s="34" t="e">
        <f t="shared" si="1"/>
        <v>#DIV/0!</v>
      </c>
      <c r="J46" s="33">
        <f t="shared" si="2"/>
        <v>0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790.1</v>
      </c>
      <c r="I47" s="24" t="e">
        <f t="shared" si="1"/>
        <v>#DIV/0!</v>
      </c>
      <c r="J47" s="23">
        <f t="shared" si="2"/>
        <v>0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467"/>
      <c r="F50" s="468">
        <f t="shared" si="0"/>
        <v>0</v>
      </c>
      <c r="G50" s="465"/>
      <c r="H50" s="469">
        <v>790.1</v>
      </c>
      <c r="I50" s="24" t="e">
        <f t="shared" si="1"/>
        <v>#DIV/0!</v>
      </c>
      <c r="J50" s="23">
        <f t="shared" si="2"/>
        <v>0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282021.77</v>
      </c>
      <c r="F71" s="49">
        <f>SUM(D71:E71)</f>
        <v>282021.77</v>
      </c>
      <c r="G71" s="49">
        <f>SUM(G17+G70)</f>
        <v>255231.42</v>
      </c>
      <c r="H71" s="62">
        <f>SUM(H17+H70)</f>
        <v>591254</v>
      </c>
      <c r="I71" s="34">
        <f>SUM(G71/F71)</f>
        <v>0.90500609226018258</v>
      </c>
      <c r="J71" s="33">
        <f>SUM(G71/H71)</f>
        <v>0.43167812818179668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0"/>
      <c r="H73" s="130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1"/>
      <c r="H74" s="131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mergeCells count="3">
    <mergeCell ref="A12:J12"/>
    <mergeCell ref="A13:J13"/>
    <mergeCell ref="I74:J74"/>
  </mergeCells>
  <pageMargins left="0.7" right="0.7" top="0.75" bottom="0.75" header="0.3" footer="0.3"/>
  <pageSetup paperSize="9" scale="62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J82"/>
  <sheetViews>
    <sheetView view="pageBreakPreview" zoomScaleNormal="100" zoomScaleSheetLayoutView="100" workbookViewId="0">
      <selection activeCell="L11" sqref="L11"/>
    </sheetView>
  </sheetViews>
  <sheetFormatPr defaultColWidth="8.69921875" defaultRowHeight="12.75" x14ac:dyDescent="0.2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410" customFormat="1" ht="15" x14ac:dyDescent="0.25">
      <c r="A1" s="439" t="s">
        <v>15</v>
      </c>
      <c r="B1" s="417" t="s">
        <v>473</v>
      </c>
      <c r="C1" s="435"/>
      <c r="D1" s="436"/>
      <c r="E1" s="436"/>
      <c r="F1" s="440"/>
      <c r="G1" s="419" t="s">
        <v>29</v>
      </c>
      <c r="H1" s="140" t="s">
        <v>474</v>
      </c>
      <c r="I1" s="436"/>
      <c r="J1" s="436"/>
    </row>
    <row r="2" spans="1:10" s="410" customFormat="1" ht="31.5" customHeight="1" x14ac:dyDescent="0.2">
      <c r="A2" s="501" t="s">
        <v>796</v>
      </c>
      <c r="B2" s="715" t="s">
        <v>797</v>
      </c>
      <c r="C2" s="715"/>
      <c r="D2" s="499"/>
      <c r="E2" s="437"/>
      <c r="F2" s="441"/>
      <c r="G2" s="421"/>
      <c r="H2" s="418"/>
      <c r="I2" s="442"/>
      <c r="J2" s="443"/>
    </row>
    <row r="3" spans="1:10" s="410" customFormat="1" ht="15" customHeight="1" x14ac:dyDescent="0.25">
      <c r="A3" s="444" t="s">
        <v>25</v>
      </c>
      <c r="B3" s="417" t="s">
        <v>475</v>
      </c>
      <c r="C3" s="435"/>
      <c r="D3" s="437"/>
      <c r="E3" s="437"/>
      <c r="F3" s="440"/>
      <c r="G3" s="419" t="s">
        <v>20</v>
      </c>
      <c r="H3" s="422">
        <v>10</v>
      </c>
      <c r="I3" s="442"/>
      <c r="J3" s="443"/>
    </row>
    <row r="4" spans="1:10" s="410" customFormat="1" ht="15" customHeight="1" x14ac:dyDescent="0.2">
      <c r="A4" s="445"/>
      <c r="B4" s="119"/>
      <c r="C4" s="446"/>
      <c r="D4" s="447"/>
      <c r="E4" s="447"/>
      <c r="F4" s="440"/>
      <c r="G4" s="421"/>
      <c r="H4" s="418"/>
      <c r="I4" s="442"/>
      <c r="J4" s="443"/>
    </row>
    <row r="5" spans="1:10" s="410" customFormat="1" ht="15" customHeight="1" x14ac:dyDescent="0.2">
      <c r="A5" s="448" t="s">
        <v>16</v>
      </c>
      <c r="B5" s="422">
        <v>4200885910002</v>
      </c>
      <c r="C5" s="446"/>
      <c r="D5" s="449"/>
      <c r="E5" s="449"/>
      <c r="F5" s="440"/>
      <c r="G5" s="419" t="s">
        <v>28</v>
      </c>
      <c r="H5" s="140" t="s">
        <v>798</v>
      </c>
      <c r="I5" s="442"/>
      <c r="J5" s="443"/>
    </row>
    <row r="6" spans="1:10" s="410" customFormat="1" ht="15" customHeight="1" x14ac:dyDescent="0.2">
      <c r="A6" s="448"/>
      <c r="B6" s="418"/>
      <c r="C6" s="446"/>
      <c r="D6" s="449"/>
      <c r="E6" s="449"/>
      <c r="F6" s="440"/>
      <c r="G6" s="421"/>
      <c r="H6" s="418"/>
      <c r="I6" s="450"/>
      <c r="J6" s="450"/>
    </row>
    <row r="7" spans="1:10" s="410" customFormat="1" ht="15" customHeight="1" x14ac:dyDescent="0.2">
      <c r="A7" s="440" t="s">
        <v>27</v>
      </c>
      <c r="B7" s="427" t="s">
        <v>476</v>
      </c>
      <c r="C7" s="446"/>
      <c r="D7" s="449"/>
      <c r="E7" s="449"/>
      <c r="F7" s="451"/>
      <c r="G7" s="428" t="s">
        <v>23</v>
      </c>
      <c r="H7" s="429" t="s">
        <v>433</v>
      </c>
      <c r="I7" s="450"/>
      <c r="J7" s="450"/>
    </row>
    <row r="8" spans="1:10" s="410" customFormat="1" ht="15" customHeight="1" x14ac:dyDescent="0.2">
      <c r="A8" s="448"/>
      <c r="B8" s="452"/>
      <c r="C8" s="446"/>
      <c r="D8" s="449"/>
      <c r="E8" s="449"/>
      <c r="F8" s="440"/>
      <c r="G8" s="428" t="s">
        <v>52</v>
      </c>
      <c r="H8" s="429"/>
      <c r="I8" s="450"/>
      <c r="J8" s="450"/>
    </row>
    <row r="9" spans="1:10" s="410" customFormat="1" ht="15" customHeight="1" x14ac:dyDescent="0.2">
      <c r="A9" s="440"/>
      <c r="B9" s="453"/>
      <c r="C9" s="454"/>
      <c r="D9" s="455"/>
      <c r="E9" s="455"/>
      <c r="F9" s="451"/>
      <c r="G9" s="428" t="s">
        <v>24</v>
      </c>
      <c r="H9" s="430" t="s">
        <v>18</v>
      </c>
      <c r="I9" s="456"/>
      <c r="J9" s="450"/>
    </row>
    <row r="10" spans="1:10" s="410" customFormat="1" ht="15" customHeight="1" x14ac:dyDescent="0.2">
      <c r="A10" s="454"/>
      <c r="B10" s="457"/>
      <c r="C10" s="454"/>
      <c r="D10" s="455"/>
      <c r="E10" s="455"/>
      <c r="F10" s="440"/>
      <c r="G10" s="458"/>
      <c r="H10" s="453"/>
      <c r="I10" s="456"/>
      <c r="J10" s="450"/>
    </row>
    <row r="11" spans="1:10" s="410" customFormat="1" ht="15" customHeight="1" x14ac:dyDescent="0.25">
      <c r="A11" s="662" t="s">
        <v>303</v>
      </c>
      <c r="B11" s="662"/>
      <c r="C11" s="662"/>
      <c r="D11" s="662"/>
      <c r="E11" s="662"/>
      <c r="F11" s="662"/>
      <c r="G11" s="662"/>
      <c r="H11" s="662"/>
      <c r="I11" s="662"/>
      <c r="J11" s="662"/>
    </row>
    <row r="12" spans="1:10" s="459" customFormat="1" ht="15" customHeight="1" x14ac:dyDescent="0.25">
      <c r="A12" s="663" t="s">
        <v>900</v>
      </c>
      <c r="B12" s="663"/>
      <c r="C12" s="663"/>
      <c r="D12" s="663"/>
      <c r="E12" s="663"/>
      <c r="F12" s="663"/>
      <c r="G12" s="663"/>
      <c r="H12" s="663"/>
      <c r="I12" s="663"/>
      <c r="J12" s="663"/>
    </row>
    <row r="13" spans="1:10" s="411" customFormat="1" ht="15" customHeight="1" x14ac:dyDescent="0.2">
      <c r="A13" s="375"/>
      <c r="B13" s="376"/>
      <c r="C13" s="376"/>
      <c r="D13" s="377"/>
      <c r="E13" s="377"/>
      <c r="F13" s="377"/>
      <c r="G13" s="374"/>
      <c r="H13" s="378"/>
      <c r="I13" s="378"/>
      <c r="J13" s="379" t="s">
        <v>56</v>
      </c>
    </row>
    <row r="14" spans="1:10" s="410" customFormat="1" ht="15" customHeight="1" x14ac:dyDescent="0.2">
      <c r="A14" s="375"/>
      <c r="B14" s="376"/>
      <c r="C14" s="376"/>
      <c r="D14" s="377"/>
      <c r="E14" s="377"/>
      <c r="F14" s="377"/>
      <c r="G14" s="374"/>
      <c r="H14" s="378"/>
      <c r="I14" s="378"/>
      <c r="J14" s="379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116789.3</v>
      </c>
      <c r="F17" s="49">
        <f t="shared" ref="F17:F70" si="0">SUM(D17:E17)</f>
        <v>116789.3</v>
      </c>
      <c r="G17" s="62">
        <f>SUM(G18+G46+G58+G66)</f>
        <v>56511</v>
      </c>
      <c r="H17" s="52">
        <f>SUM(H18+H46+H58+H66)</f>
        <v>115.5</v>
      </c>
      <c r="I17" s="34">
        <f t="shared" ref="I17:I70" si="1">SUM(G17/F17)</f>
        <v>0.48387138205297914</v>
      </c>
      <c r="J17" s="33">
        <f t="shared" ref="J17:J69" si="2">SUM(G17/H17)</f>
        <v>489.27272727272725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59729.3</v>
      </c>
      <c r="F18" s="49">
        <f t="shared" si="0"/>
        <v>59729.3</v>
      </c>
      <c r="G18" s="62">
        <f>SUM(G19+G22+G32+G42)</f>
        <v>0</v>
      </c>
      <c r="H18" s="52">
        <f>SUM(H19+H22+H32+H42)</f>
        <v>115.5</v>
      </c>
      <c r="I18" s="34">
        <f t="shared" si="1"/>
        <v>0</v>
      </c>
      <c r="J18" s="33">
        <f t="shared" si="2"/>
        <v>0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51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03"/>
      <c r="H20" s="104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03"/>
      <c r="H21" s="104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59729.3</v>
      </c>
      <c r="F22" s="68">
        <f t="shared" si="0"/>
        <v>59729.3</v>
      </c>
      <c r="G22" s="64">
        <f>SUM(G23:G31)</f>
        <v>0</v>
      </c>
      <c r="H22" s="50">
        <f>SUM(H23:H31)</f>
        <v>115.5</v>
      </c>
      <c r="I22" s="24">
        <f t="shared" si="1"/>
        <v>0</v>
      </c>
      <c r="J22" s="23">
        <f t="shared" si="2"/>
        <v>0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465">
        <v>15750</v>
      </c>
      <c r="F23" s="466">
        <f t="shared" si="0"/>
        <v>15750</v>
      </c>
      <c r="G23" s="103"/>
      <c r="H23" s="104"/>
      <c r="I23" s="24">
        <f t="shared" si="1"/>
        <v>0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465"/>
      <c r="F24" s="466">
        <f t="shared" si="0"/>
        <v>0</v>
      </c>
      <c r="G24" s="103"/>
      <c r="H24" s="104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465"/>
      <c r="F25" s="466">
        <f t="shared" si="0"/>
        <v>0</v>
      </c>
      <c r="G25" s="103"/>
      <c r="H25" s="104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465">
        <v>1000</v>
      </c>
      <c r="F26" s="466">
        <f t="shared" si="0"/>
        <v>1000</v>
      </c>
      <c r="G26" s="103"/>
      <c r="H26" s="104"/>
      <c r="I26" s="24">
        <f t="shared" si="1"/>
        <v>0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465"/>
      <c r="F27" s="466">
        <f t="shared" si="0"/>
        <v>0</v>
      </c>
      <c r="G27" s="103"/>
      <c r="H27" s="104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467"/>
      <c r="F28" s="468">
        <f t="shared" si="0"/>
        <v>0</v>
      </c>
      <c r="G28" s="106"/>
      <c r="H28" s="104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467"/>
      <c r="F29" s="468">
        <f t="shared" si="0"/>
        <v>0</v>
      </c>
      <c r="G29" s="106"/>
      <c r="H29" s="104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467"/>
      <c r="F30" s="468">
        <f t="shared" si="0"/>
        <v>0</v>
      </c>
      <c r="G30" s="106"/>
      <c r="H30" s="104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467">
        <v>42979.3</v>
      </c>
      <c r="F31" s="468">
        <f t="shared" si="0"/>
        <v>42979.3</v>
      </c>
      <c r="G31" s="106"/>
      <c r="H31" s="106">
        <v>115.5</v>
      </c>
      <c r="I31" s="24">
        <f t="shared" si="1"/>
        <v>0</v>
      </c>
      <c r="J31" s="23">
        <f t="shared" si="2"/>
        <v>0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3">
        <f>SUM(G33:G40)</f>
        <v>0</v>
      </c>
      <c r="H32" s="50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6"/>
      <c r="H33" s="104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6"/>
      <c r="H34" s="104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6"/>
      <c r="H35" s="104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4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4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4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4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4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7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0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4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4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4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57060</v>
      </c>
      <c r="F46" s="49">
        <f t="shared" si="0"/>
        <v>57060</v>
      </c>
      <c r="G46" s="48">
        <f>SUM(G47+G54)</f>
        <v>56511</v>
      </c>
      <c r="H46" s="48">
        <f>SUM(H47+H54)</f>
        <v>0</v>
      </c>
      <c r="I46" s="34">
        <f t="shared" si="1"/>
        <v>0.99037854889589905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57060</v>
      </c>
      <c r="F47" s="42">
        <f t="shared" si="0"/>
        <v>57060</v>
      </c>
      <c r="G47" s="65">
        <f>SUM(G48:G53)</f>
        <v>56511</v>
      </c>
      <c r="H47" s="42">
        <f>SUM(H48:H53)</f>
        <v>0</v>
      </c>
      <c r="I47" s="24">
        <f t="shared" si="1"/>
        <v>0.99037854889589905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9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4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>
        <v>57060</v>
      </c>
      <c r="F50" s="42">
        <f t="shared" si="0"/>
        <v>57060</v>
      </c>
      <c r="G50" s="106">
        <v>56511</v>
      </c>
      <c r="H50" s="104"/>
      <c r="I50" s="24">
        <f t="shared" si="1"/>
        <v>0.99037854889589905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4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4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4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65">
        <f>SUM(G55:G57)</f>
        <v>0</v>
      </c>
      <c r="H54" s="42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6"/>
      <c r="H55" s="104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4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09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09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09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09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09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09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09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09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09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09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09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116789.3</v>
      </c>
      <c r="F71" s="49">
        <f>SUM(D71:E71)</f>
        <v>116789.3</v>
      </c>
      <c r="G71" s="62">
        <f>SUM(G17+G70)</f>
        <v>56511</v>
      </c>
      <c r="H71" s="49">
        <f>SUM(H17+H70)</f>
        <v>115.5</v>
      </c>
      <c r="I71" s="34">
        <f>SUM(G71/F71)</f>
        <v>0.48387138205297914</v>
      </c>
      <c r="J71" s="33">
        <f>SUM(G71/H71)</f>
        <v>489.27272727272725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0"/>
      <c r="H73" s="130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1"/>
      <c r="H74" s="131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4">
    <mergeCell ref="A12:J12"/>
    <mergeCell ref="I74:J74"/>
    <mergeCell ref="A11:J11"/>
    <mergeCell ref="B2:C2"/>
  </mergeCells>
  <pageMargins left="0.7" right="0.7" top="0.75" bottom="0.75" header="0.3" footer="0.3"/>
  <pageSetup paperSize="9" scale="62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J82"/>
  <sheetViews>
    <sheetView view="pageBreakPreview" zoomScaleNormal="100" zoomScaleSheetLayoutView="100" workbookViewId="0">
      <selection activeCell="K20" sqref="K20"/>
    </sheetView>
  </sheetViews>
  <sheetFormatPr defaultColWidth="8.69921875" defaultRowHeight="12.75" x14ac:dyDescent="0.2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410" customFormat="1" ht="15" x14ac:dyDescent="0.25">
      <c r="A1" s="368" t="s">
        <v>53</v>
      </c>
      <c r="B1" s="369"/>
      <c r="C1" s="370"/>
      <c r="D1" s="371"/>
      <c r="E1" s="371"/>
      <c r="F1" s="372"/>
      <c r="G1" s="373" t="s">
        <v>299</v>
      </c>
      <c r="H1" s="371"/>
      <c r="I1" s="371"/>
      <c r="J1" s="371"/>
    </row>
    <row r="2" spans="1:10" s="410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410" customFormat="1" ht="15" customHeight="1" x14ac:dyDescent="0.25">
      <c r="A3" s="439"/>
      <c r="B3" s="417" t="s">
        <v>952</v>
      </c>
      <c r="C3" s="435"/>
      <c r="D3" s="437"/>
      <c r="E3" s="437"/>
      <c r="F3" s="441"/>
      <c r="G3" s="421"/>
      <c r="H3" s="418"/>
      <c r="I3" s="442"/>
      <c r="J3" s="443"/>
    </row>
    <row r="4" spans="1:10" s="410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10</v>
      </c>
      <c r="I4" s="442"/>
      <c r="J4" s="443"/>
    </row>
    <row r="5" spans="1:10" s="410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410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887</v>
      </c>
      <c r="I6" s="442"/>
      <c r="J6" s="443"/>
    </row>
    <row r="7" spans="1:10" s="410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410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410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410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410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1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410" customFormat="1" ht="15" customHeight="1" x14ac:dyDescent="0.2">
      <c r="A14" s="375"/>
      <c r="B14" s="376"/>
      <c r="C14" s="376"/>
      <c r="D14" s="377"/>
      <c r="E14" s="377"/>
      <c r="F14" s="377"/>
      <c r="G14" s="374"/>
      <c r="H14" s="378"/>
      <c r="I14" s="378"/>
      <c r="J14" s="379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62972.020000000004</v>
      </c>
      <c r="F17" s="49">
        <f t="shared" ref="F17:F70" si="0">SUM(D17:E17)</f>
        <v>62972.020000000004</v>
      </c>
      <c r="G17" s="62">
        <f>SUM(G18+G46+G58+G66)</f>
        <v>8506.27</v>
      </c>
      <c r="H17" s="52">
        <f>SUM(H18+H46+H58+H66)</f>
        <v>8587.77</v>
      </c>
      <c r="I17" s="34">
        <f t="shared" ref="I17:I70" si="1">SUM(G17/F17)</f>
        <v>0.13508015147044672</v>
      </c>
      <c r="J17" s="33">
        <f t="shared" ref="J17:J69" si="2">SUM(G17/H17)</f>
        <v>0.99050975980958966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60972.020000000004</v>
      </c>
      <c r="F18" s="49">
        <f t="shared" si="0"/>
        <v>60972.020000000004</v>
      </c>
      <c r="G18" s="62">
        <f>SUM(G19+G22+G32+G42)</f>
        <v>8506.27</v>
      </c>
      <c r="H18" s="52">
        <f>SUM(H19+H22+H32+H42)</f>
        <v>8587.77</v>
      </c>
      <c r="I18" s="34">
        <f t="shared" si="1"/>
        <v>0.13951104129402306</v>
      </c>
      <c r="J18" s="33">
        <f t="shared" si="2"/>
        <v>0.99050975980958966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51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03"/>
      <c r="H20" s="104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03"/>
      <c r="H21" s="104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60972.020000000004</v>
      </c>
      <c r="F22" s="68">
        <f t="shared" si="0"/>
        <v>60972.020000000004</v>
      </c>
      <c r="G22" s="64">
        <f>SUM(G23:G31)</f>
        <v>8506.27</v>
      </c>
      <c r="H22" s="50">
        <f>SUM(H23:H31)</f>
        <v>8587.77</v>
      </c>
      <c r="I22" s="24">
        <f t="shared" si="1"/>
        <v>0.13951104129402306</v>
      </c>
      <c r="J22" s="23">
        <f t="shared" si="2"/>
        <v>0.99050975980958966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465">
        <v>23527</v>
      </c>
      <c r="F23" s="466">
        <f t="shared" si="0"/>
        <v>23527</v>
      </c>
      <c r="G23" s="103">
        <v>8506.27</v>
      </c>
      <c r="H23" s="103">
        <v>8587.77</v>
      </c>
      <c r="I23" s="24">
        <f t="shared" si="1"/>
        <v>0.36155353423725933</v>
      </c>
      <c r="J23" s="23">
        <f t="shared" si="2"/>
        <v>0.99050975980958966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465"/>
      <c r="F24" s="466">
        <f t="shared" si="0"/>
        <v>0</v>
      </c>
      <c r="G24" s="103"/>
      <c r="H24" s="104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465"/>
      <c r="F25" s="466">
        <f t="shared" si="0"/>
        <v>0</v>
      </c>
      <c r="G25" s="103"/>
      <c r="H25" s="104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465">
        <v>4894</v>
      </c>
      <c r="F26" s="466">
        <f t="shared" si="0"/>
        <v>4894</v>
      </c>
      <c r="G26" s="103"/>
      <c r="H26" s="104"/>
      <c r="I26" s="24">
        <f t="shared" si="1"/>
        <v>0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465"/>
      <c r="F27" s="466">
        <f t="shared" si="0"/>
        <v>0</v>
      </c>
      <c r="G27" s="103"/>
      <c r="H27" s="104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467"/>
      <c r="F28" s="468">
        <f t="shared" si="0"/>
        <v>0</v>
      </c>
      <c r="G28" s="106"/>
      <c r="H28" s="104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467"/>
      <c r="F29" s="468">
        <f t="shared" si="0"/>
        <v>0</v>
      </c>
      <c r="G29" s="106"/>
      <c r="H29" s="104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467"/>
      <c r="F30" s="468">
        <f t="shared" si="0"/>
        <v>0</v>
      </c>
      <c r="G30" s="106"/>
      <c r="H30" s="104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467">
        <v>32551.02</v>
      </c>
      <c r="F31" s="468">
        <f t="shared" si="0"/>
        <v>32551.02</v>
      </c>
      <c r="G31" s="106"/>
      <c r="H31" s="104"/>
      <c r="I31" s="24">
        <f t="shared" si="1"/>
        <v>0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3">
        <f>SUM(G33:G40)</f>
        <v>0</v>
      </c>
      <c r="H32" s="50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6"/>
      <c r="H33" s="104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6"/>
      <c r="H34" s="104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6"/>
      <c r="H35" s="104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4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4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4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4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4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7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0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4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4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4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2000</v>
      </c>
      <c r="F46" s="49">
        <f t="shared" si="0"/>
        <v>2000</v>
      </c>
      <c r="G46" s="48">
        <f>SUM(G47+G54)</f>
        <v>0</v>
      </c>
      <c r="H46" s="48">
        <f>SUM(H47+H54)</f>
        <v>0</v>
      </c>
      <c r="I46" s="34">
        <f t="shared" si="1"/>
        <v>0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2000</v>
      </c>
      <c r="F47" s="42">
        <f t="shared" si="0"/>
        <v>2000</v>
      </c>
      <c r="G47" s="65">
        <f>SUM(G48:G53)</f>
        <v>0</v>
      </c>
      <c r="H47" s="42">
        <f>SUM(H48:H53)</f>
        <v>0</v>
      </c>
      <c r="I47" s="24">
        <f t="shared" si="1"/>
        <v>0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9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4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>
        <v>2000</v>
      </c>
      <c r="F50" s="42">
        <f t="shared" si="0"/>
        <v>2000</v>
      </c>
      <c r="G50" s="106"/>
      <c r="H50" s="104"/>
      <c r="I50" s="24">
        <f t="shared" si="1"/>
        <v>0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4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4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4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65">
        <f>SUM(G55:G57)</f>
        <v>0</v>
      </c>
      <c r="H54" s="42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6"/>
      <c r="H55" s="104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4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09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09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09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09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09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09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09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09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09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09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09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62972.020000000004</v>
      </c>
      <c r="F71" s="49">
        <f>SUM(D71:E71)</f>
        <v>62972.020000000004</v>
      </c>
      <c r="G71" s="62">
        <f>SUM(G17+G70)</f>
        <v>8506.27</v>
      </c>
      <c r="H71" s="49">
        <f>SUM(H17+H70)</f>
        <v>8587.77</v>
      </c>
      <c r="I71" s="34">
        <f>SUM(G71/F71)</f>
        <v>0.13508015147044672</v>
      </c>
      <c r="J71" s="33">
        <f>SUM(G71/H71)</f>
        <v>0.99050975980958966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0"/>
      <c r="H73" s="130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1"/>
      <c r="H74" s="131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2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J82"/>
  <sheetViews>
    <sheetView view="pageBreakPreview" zoomScaleNormal="100" zoomScaleSheetLayoutView="100" workbookViewId="0">
      <selection activeCell="G32" sqref="G32"/>
    </sheetView>
  </sheetViews>
  <sheetFormatPr defaultColWidth="8.69921875" defaultRowHeight="12.75" x14ac:dyDescent="0.2"/>
  <cols>
    <col min="1" max="1" width="6" style="20" customWidth="1"/>
    <col min="2" max="2" width="23.3984375" style="20" customWidth="1"/>
    <col min="3" max="3" width="5.69921875" style="20" customWidth="1"/>
    <col min="4" max="5" width="8.69921875" style="20" customWidth="1"/>
    <col min="6" max="6" width="8.796875" style="20" customWidth="1"/>
    <col min="7" max="7" width="11" style="20" customWidth="1"/>
    <col min="8" max="8" width="9.3984375" style="20" customWidth="1"/>
    <col min="9" max="10" width="6.19921875" style="20" customWidth="1"/>
    <col min="11" max="16384" width="8.69921875" style="20"/>
  </cols>
  <sheetData>
    <row r="1" spans="1:10" s="127" customFormat="1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s="127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127" customFormat="1" ht="15" customHeight="1" x14ac:dyDescent="0.25">
      <c r="A3" s="439"/>
      <c r="B3" s="417" t="s">
        <v>912</v>
      </c>
      <c r="C3" s="435"/>
      <c r="D3" s="437"/>
      <c r="E3" s="437"/>
      <c r="F3" s="441"/>
      <c r="G3" s="421"/>
      <c r="H3" s="418"/>
      <c r="I3" s="442"/>
      <c r="J3" s="443"/>
    </row>
    <row r="4" spans="1:10" s="127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30</v>
      </c>
      <c r="I4" s="442"/>
      <c r="J4" s="443"/>
    </row>
    <row r="5" spans="1:10" s="127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127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913</v>
      </c>
      <c r="I6" s="442"/>
      <c r="J6" s="443"/>
    </row>
    <row r="7" spans="1:10" s="127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127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127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127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127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7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71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127" customFormat="1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116462.70000000001</v>
      </c>
      <c r="F17" s="49">
        <f t="shared" ref="F17:F70" si="0">SUM(D17:E17)</f>
        <v>116462.70000000001</v>
      </c>
      <c r="G17" s="62">
        <f>SUM(G18+G46+G58+G66)</f>
        <v>24682</v>
      </c>
      <c r="H17" s="52">
        <f>SUM(H18+H46+H58+H66)</f>
        <v>0</v>
      </c>
      <c r="I17" s="34">
        <f t="shared" ref="I17:I70" si="1">SUM(G17/F17)</f>
        <v>0.21193051509195646</v>
      </c>
      <c r="J17" s="33" t="e">
        <f t="shared" ref="J17:J69" si="2">SUM(G17/H17)</f>
        <v>#DIV/0!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116462.70000000001</v>
      </c>
      <c r="F18" s="49">
        <f t="shared" si="0"/>
        <v>116462.70000000001</v>
      </c>
      <c r="G18" s="62">
        <f>SUM(G19+G22+G32+G42)</f>
        <v>24682</v>
      </c>
      <c r="H18" s="52">
        <f>SUM(H19+H22+H32+H42)</f>
        <v>0</v>
      </c>
      <c r="I18" s="34">
        <f t="shared" si="1"/>
        <v>0.21193051509195646</v>
      </c>
      <c r="J18" s="33" t="e">
        <f t="shared" si="2"/>
        <v>#DIV/0!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51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03"/>
      <c r="H20" s="104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03"/>
      <c r="H21" s="104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116462.70000000001</v>
      </c>
      <c r="F22" s="68">
        <f t="shared" si="0"/>
        <v>116462.70000000001</v>
      </c>
      <c r="G22" s="64">
        <f>SUM(G23:G31)</f>
        <v>24682</v>
      </c>
      <c r="H22" s="50">
        <f>SUM(H23:H31)</f>
        <v>0</v>
      </c>
      <c r="I22" s="24">
        <f t="shared" si="1"/>
        <v>0.21193051509195646</v>
      </c>
      <c r="J22" s="23" t="e">
        <f t="shared" si="2"/>
        <v>#DIV/0!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102">
        <v>77112.160000000003</v>
      </c>
      <c r="F23" s="46">
        <f t="shared" si="0"/>
        <v>77112.160000000003</v>
      </c>
      <c r="G23" s="103">
        <v>16329.7</v>
      </c>
      <c r="H23" s="104"/>
      <c r="I23" s="24">
        <f t="shared" si="1"/>
        <v>0.21176556330415333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03"/>
      <c r="H24" s="104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03"/>
      <c r="H25" s="104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03"/>
      <c r="H26" s="104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03"/>
      <c r="H27" s="104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6"/>
      <c r="H28" s="104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6"/>
      <c r="H29" s="104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6"/>
      <c r="H30" s="104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105">
        <v>39350.54</v>
      </c>
      <c r="F31" s="42">
        <f t="shared" si="0"/>
        <v>39350.54</v>
      </c>
      <c r="G31" s="106">
        <v>8352.2999999999993</v>
      </c>
      <c r="H31" s="104"/>
      <c r="I31" s="24">
        <f t="shared" si="1"/>
        <v>0.21225375814410677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3">
        <f>SUM(G33:G40)</f>
        <v>0</v>
      </c>
      <c r="H32" s="50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6"/>
      <c r="H33" s="104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6"/>
      <c r="H34" s="104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6"/>
      <c r="H35" s="104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4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4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4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4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4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7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0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4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4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4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8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65">
        <f>SUM(G48:G53)</f>
        <v>0</v>
      </c>
      <c r="H47" s="42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9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4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6"/>
      <c r="H50" s="104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4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4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4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65">
        <f>SUM(G55:G57)</f>
        <v>0</v>
      </c>
      <c r="H54" s="42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6"/>
      <c r="H55" s="104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4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09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09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09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09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09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09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09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09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09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09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09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116462.70000000001</v>
      </c>
      <c r="F71" s="49">
        <f>SUM(D71:E71)</f>
        <v>116462.70000000001</v>
      </c>
      <c r="G71" s="62">
        <f>SUM(G17+G70)</f>
        <v>24682</v>
      </c>
      <c r="H71" s="49">
        <f>SUM(H17+H70)</f>
        <v>0</v>
      </c>
      <c r="I71" s="34">
        <f>SUM(G71/F71)</f>
        <v>0.21193051509195646</v>
      </c>
      <c r="J71" s="33" t="e">
        <f>SUM(G71/H71)</f>
        <v>#DIV/0!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139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8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J82"/>
  <sheetViews>
    <sheetView view="pageBreakPreview" zoomScaleNormal="100" zoomScaleSheetLayoutView="100" workbookViewId="0">
      <selection activeCell="K9" sqref="K9"/>
    </sheetView>
  </sheetViews>
  <sheetFormatPr defaultColWidth="8.69921875" defaultRowHeight="12.75" x14ac:dyDescent="0.2"/>
  <cols>
    <col min="1" max="1" width="6.296875" style="20" customWidth="1"/>
    <col min="2" max="2" width="24.59765625" style="20" customWidth="1"/>
    <col min="3" max="3" width="5.69921875" style="20" customWidth="1"/>
    <col min="4" max="4" width="8.69921875" style="20" customWidth="1"/>
    <col min="5" max="5" width="8.796875" style="20" customWidth="1"/>
    <col min="6" max="6" width="8.69921875" style="20" customWidth="1"/>
    <col min="7" max="7" width="11" style="20" customWidth="1"/>
    <col min="8" max="8" width="8.69921875" style="20" customWidth="1"/>
    <col min="9" max="10" width="6.19921875" style="20" customWidth="1"/>
    <col min="11" max="16384" width="8.69921875" style="20"/>
  </cols>
  <sheetData>
    <row r="1" spans="1:10" s="127" customFormat="1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s="127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127" customFormat="1" ht="15" customHeight="1" x14ac:dyDescent="0.25">
      <c r="A3" s="439"/>
      <c r="B3" s="417" t="s">
        <v>906</v>
      </c>
      <c r="C3" s="435"/>
      <c r="D3" s="437"/>
      <c r="E3" s="437"/>
      <c r="F3" s="441"/>
      <c r="G3" s="421"/>
      <c r="H3" s="418"/>
      <c r="I3" s="442"/>
      <c r="J3" s="443"/>
    </row>
    <row r="4" spans="1:10" s="127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30</v>
      </c>
      <c r="I4" s="442"/>
      <c r="J4" s="443"/>
    </row>
    <row r="5" spans="1:10" s="127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127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427" t="s">
        <v>905</v>
      </c>
      <c r="I6" s="442"/>
      <c r="J6" s="443"/>
    </row>
    <row r="7" spans="1:10" s="127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127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127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127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127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7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127" customFormat="1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2481.37</v>
      </c>
      <c r="F17" s="49">
        <f t="shared" ref="F17:F70" si="0">SUM(D17:E17)</f>
        <v>2481.37</v>
      </c>
      <c r="G17" s="49">
        <f>SUM(G18+G46+G58+G66)</f>
        <v>0</v>
      </c>
      <c r="H17" s="62">
        <f>SUM(H18+H46+H58+H66)</f>
        <v>0</v>
      </c>
      <c r="I17" s="34">
        <f t="shared" ref="I17:I70" si="1">SUM(G17/F17)</f>
        <v>0</v>
      </c>
      <c r="J17" s="33" t="e">
        <f t="shared" ref="J17:J69" si="2">SUM(G17/H17)</f>
        <v>#DIV/0!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2481.37</v>
      </c>
      <c r="F18" s="49">
        <f t="shared" si="0"/>
        <v>2481.37</v>
      </c>
      <c r="G18" s="49">
        <f>SUM(G19+G22+G32+G42)</f>
        <v>0</v>
      </c>
      <c r="H18" s="62">
        <f>SUM(H19+H22+H32+H42)</f>
        <v>0</v>
      </c>
      <c r="I18" s="34">
        <f t="shared" si="1"/>
        <v>0</v>
      </c>
      <c r="J18" s="33" t="e">
        <f t="shared" si="2"/>
        <v>#DIV/0!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2481.37</v>
      </c>
      <c r="F22" s="68">
        <f t="shared" si="0"/>
        <v>2481.37</v>
      </c>
      <c r="G22" s="68">
        <f>SUM(G23:G31)</f>
        <v>0</v>
      </c>
      <c r="H22" s="64">
        <f>SUM(H23:H31)</f>
        <v>0</v>
      </c>
      <c r="I22" s="24">
        <f t="shared" si="1"/>
        <v>0</v>
      </c>
      <c r="J22" s="23" t="e">
        <f t="shared" si="2"/>
        <v>#DIV/0!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465"/>
      <c r="F23" s="46">
        <f t="shared" si="0"/>
        <v>0</v>
      </c>
      <c r="G23" s="110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465"/>
      <c r="F24" s="46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465"/>
      <c r="F25" s="46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465"/>
      <c r="F26" s="46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465"/>
      <c r="F27" s="46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467"/>
      <c r="F28" s="42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467"/>
      <c r="F29" s="42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467"/>
      <c r="F30" s="42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467">
        <v>2481.37</v>
      </c>
      <c r="F31" s="42">
        <f t="shared" si="0"/>
        <v>2481.37</v>
      </c>
      <c r="G31" s="102"/>
      <c r="H31" s="469"/>
      <c r="I31" s="24">
        <f t="shared" si="1"/>
        <v>0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469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2481.37</v>
      </c>
      <c r="F71" s="49">
        <f>SUM(D71:E71)</f>
        <v>2481.37</v>
      </c>
      <c r="G71" s="49">
        <f>SUM(G17+G70)</f>
        <v>0</v>
      </c>
      <c r="H71" s="62">
        <f>SUM(H17+H70)</f>
        <v>0</v>
      </c>
      <c r="I71" s="34">
        <f>SUM(G71/F71)</f>
        <v>0</v>
      </c>
      <c r="J71" s="33" t="e">
        <f>SUM(G71/H71)</f>
        <v>#DIV/0!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139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7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J82"/>
  <sheetViews>
    <sheetView view="pageBreakPreview" zoomScaleNormal="100" zoomScaleSheetLayoutView="100" workbookViewId="0">
      <selection activeCell="I10" sqref="I10"/>
    </sheetView>
  </sheetViews>
  <sheetFormatPr defaultColWidth="8.69921875" defaultRowHeight="12.75" x14ac:dyDescent="0.2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410" customFormat="1" ht="15" x14ac:dyDescent="0.25">
      <c r="A1" s="368" t="s">
        <v>53</v>
      </c>
      <c r="B1" s="369"/>
      <c r="C1" s="577"/>
      <c r="D1" s="578"/>
      <c r="E1" s="578"/>
      <c r="F1" s="579"/>
      <c r="G1" s="373" t="s">
        <v>299</v>
      </c>
      <c r="H1" s="578"/>
      <c r="I1" s="578"/>
      <c r="J1" s="578"/>
    </row>
    <row r="2" spans="1:10" s="410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410" customFormat="1" ht="15" customHeight="1" x14ac:dyDescent="0.25">
      <c r="A3" s="439"/>
      <c r="B3" s="417" t="s">
        <v>955</v>
      </c>
      <c r="C3" s="435"/>
      <c r="D3" s="437"/>
      <c r="E3" s="437"/>
      <c r="F3" s="441"/>
      <c r="G3" s="421"/>
      <c r="H3" s="418"/>
      <c r="I3" s="442"/>
      <c r="J3" s="443"/>
    </row>
    <row r="4" spans="1:10" s="410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30</v>
      </c>
      <c r="I4" s="442"/>
      <c r="J4" s="443"/>
    </row>
    <row r="5" spans="1:10" s="410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410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954</v>
      </c>
      <c r="I6" s="442"/>
      <c r="J6" s="443"/>
    </row>
    <row r="7" spans="1:10" s="410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410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410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410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410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1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410" customFormat="1" ht="15" customHeight="1" x14ac:dyDescent="0.2">
      <c r="A14" s="375"/>
      <c r="B14" s="376"/>
      <c r="C14" s="376"/>
      <c r="D14" s="377"/>
      <c r="E14" s="377"/>
      <c r="F14" s="377"/>
      <c r="G14" s="374"/>
      <c r="H14" s="580"/>
      <c r="I14" s="580"/>
      <c r="J14" s="379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0</v>
      </c>
      <c r="F17" s="49">
        <f t="shared" ref="F17:F70" si="0">SUM(D17:E17)</f>
        <v>0</v>
      </c>
      <c r="G17" s="62">
        <f>SUM(G18+G46+G58+G66)</f>
        <v>0</v>
      </c>
      <c r="H17" s="62">
        <f>SUM(H18+H46+H58+H66)</f>
        <v>0</v>
      </c>
      <c r="I17" s="34" t="e">
        <f t="shared" ref="I17:I70" si="1">SUM(G17/F17)</f>
        <v>#DIV/0!</v>
      </c>
      <c r="J17" s="33" t="e">
        <f t="shared" ref="J17:J69" si="2">SUM(G17/H17)</f>
        <v>#DIV/0!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0</v>
      </c>
      <c r="F18" s="49">
        <f t="shared" si="0"/>
        <v>0</v>
      </c>
      <c r="G18" s="62">
        <f>SUM(G19+G22+G32+G42)</f>
        <v>0</v>
      </c>
      <c r="H18" s="62">
        <f>SUM(H19+H22+H32+H42)</f>
        <v>0</v>
      </c>
      <c r="I18" s="34" t="e">
        <f t="shared" si="1"/>
        <v>#DIV/0!</v>
      </c>
      <c r="J18" s="33" t="e">
        <f t="shared" si="2"/>
        <v>#DIV/0!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0</v>
      </c>
      <c r="F22" s="68">
        <f t="shared" si="0"/>
        <v>0</v>
      </c>
      <c r="G22" s="68">
        <f>SUM(G23:G31)</f>
        <v>0</v>
      </c>
      <c r="H22" s="64">
        <f>SUM(H23:H31)</f>
        <v>0</v>
      </c>
      <c r="I22" s="24" t="e">
        <f t="shared" si="1"/>
        <v>#DIV/0!</v>
      </c>
      <c r="J22" s="23" t="e">
        <f t="shared" si="2"/>
        <v>#DIV/0!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03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03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03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03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03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6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6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6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105"/>
      <c r="F31" s="42">
        <f t="shared" si="0"/>
        <v>0</v>
      </c>
      <c r="G31" s="106"/>
      <c r="H31" s="106"/>
      <c r="I31" s="24" t="e">
        <f t="shared" si="1"/>
        <v>#DIV/0!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3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6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6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6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2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2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8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65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6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65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6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0</v>
      </c>
      <c r="F71" s="49">
        <f>SUM(D71:E71)</f>
        <v>0</v>
      </c>
      <c r="G71" s="62">
        <f>SUM(G17+G70)</f>
        <v>0</v>
      </c>
      <c r="H71" s="62">
        <f>SUM(H17+H70)</f>
        <v>0</v>
      </c>
      <c r="I71" s="34" t="e">
        <f>SUM(G71/F71)</f>
        <v>#DIV/0!</v>
      </c>
      <c r="J71" s="33" t="e">
        <f>SUM(G71/H71)</f>
        <v>#DIV/0!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139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2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J82"/>
  <sheetViews>
    <sheetView view="pageBreakPreview" zoomScaleNormal="100" zoomScaleSheetLayoutView="100" workbookViewId="0">
      <selection activeCell="L15" sqref="L15"/>
    </sheetView>
  </sheetViews>
  <sheetFormatPr defaultColWidth="8.69921875" defaultRowHeight="12.75" x14ac:dyDescent="0.2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410" customFormat="1" ht="15" x14ac:dyDescent="0.25">
      <c r="A1" s="368" t="s">
        <v>53</v>
      </c>
      <c r="B1" s="369"/>
      <c r="C1" s="577"/>
      <c r="D1" s="578"/>
      <c r="E1" s="578"/>
      <c r="F1" s="579"/>
      <c r="G1" s="373" t="s">
        <v>299</v>
      </c>
      <c r="H1" s="578"/>
      <c r="I1" s="578"/>
      <c r="J1" s="578"/>
    </row>
    <row r="2" spans="1:10" s="410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410" customFormat="1" ht="15" customHeight="1" x14ac:dyDescent="0.25">
      <c r="A3" s="439"/>
      <c r="B3" s="417" t="s">
        <v>908</v>
      </c>
      <c r="C3" s="435"/>
      <c r="D3" s="437"/>
      <c r="E3" s="437"/>
      <c r="F3" s="441"/>
      <c r="G3" s="421"/>
      <c r="H3" s="418"/>
      <c r="I3" s="442"/>
      <c r="J3" s="443"/>
    </row>
    <row r="4" spans="1:10" s="410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10</v>
      </c>
      <c r="I4" s="442"/>
      <c r="J4" s="443"/>
    </row>
    <row r="5" spans="1:10" s="410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410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907</v>
      </c>
      <c r="I6" s="442"/>
      <c r="J6" s="443"/>
    </row>
    <row r="7" spans="1:10" s="410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410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410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410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410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1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410" customFormat="1" ht="15" customHeight="1" x14ac:dyDescent="0.2">
      <c r="A14" s="375"/>
      <c r="B14" s="376"/>
      <c r="C14" s="376"/>
      <c r="D14" s="377"/>
      <c r="E14" s="377"/>
      <c r="F14" s="377"/>
      <c r="G14" s="374"/>
      <c r="H14" s="580"/>
      <c r="I14" s="580"/>
      <c r="J14" s="379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260000</v>
      </c>
      <c r="F17" s="49">
        <f t="shared" ref="F17:F70" si="0">SUM(D17:E17)</f>
        <v>260000</v>
      </c>
      <c r="G17" s="62">
        <f>SUM(G18+G46+G58+G66)</f>
        <v>260000</v>
      </c>
      <c r="H17" s="62">
        <f>SUM(H18+H46+H58+H66)</f>
        <v>0</v>
      </c>
      <c r="I17" s="34">
        <f t="shared" ref="I17:I70" si="1">SUM(G17/F17)</f>
        <v>1</v>
      </c>
      <c r="J17" s="33" t="e">
        <f t="shared" ref="J17:J69" si="2">SUM(G17/H17)</f>
        <v>#DIV/0!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260000</v>
      </c>
      <c r="F18" s="49">
        <f t="shared" si="0"/>
        <v>260000</v>
      </c>
      <c r="G18" s="62">
        <f>SUM(G19+G22+G32+G42)</f>
        <v>260000</v>
      </c>
      <c r="H18" s="62">
        <f>SUM(H19+H22+H32+H42)</f>
        <v>0</v>
      </c>
      <c r="I18" s="34">
        <f t="shared" si="1"/>
        <v>1</v>
      </c>
      <c r="J18" s="33" t="e">
        <f t="shared" si="2"/>
        <v>#DIV/0!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03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03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0</v>
      </c>
      <c r="F22" s="68">
        <f t="shared" si="0"/>
        <v>0</v>
      </c>
      <c r="G22" s="64">
        <f>SUM(G23:G31)</f>
        <v>0</v>
      </c>
      <c r="H22" s="64">
        <f>SUM(H23:H31)</f>
        <v>0</v>
      </c>
      <c r="I22" s="24" t="e">
        <f t="shared" si="1"/>
        <v>#DIV/0!</v>
      </c>
      <c r="J22" s="23" t="e">
        <f t="shared" si="2"/>
        <v>#DIV/0!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03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03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03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03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03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6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6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6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105"/>
      <c r="F31" s="42">
        <f t="shared" si="0"/>
        <v>0</v>
      </c>
      <c r="G31" s="106"/>
      <c r="H31" s="106"/>
      <c r="I31" s="24" t="e">
        <f t="shared" si="1"/>
        <v>#DIV/0!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260000</v>
      </c>
      <c r="F32" s="42">
        <f t="shared" si="0"/>
        <v>260000</v>
      </c>
      <c r="G32" s="63">
        <f>SUM(G33:G40)</f>
        <v>260000</v>
      </c>
      <c r="H32" s="63">
        <f>SUM(H33:H40)</f>
        <v>0</v>
      </c>
      <c r="I32" s="24">
        <f t="shared" si="1"/>
        <v>1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6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6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>
        <v>260000</v>
      </c>
      <c r="F35" s="42">
        <f t="shared" si="0"/>
        <v>260000</v>
      </c>
      <c r="G35" s="106">
        <v>260000</v>
      </c>
      <c r="H35" s="106"/>
      <c r="I35" s="24">
        <f t="shared" si="1"/>
        <v>1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2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2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8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65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6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65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6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260000</v>
      </c>
      <c r="F71" s="49">
        <f>SUM(D71:E71)</f>
        <v>260000</v>
      </c>
      <c r="G71" s="62">
        <f>SUM(G17+G70)</f>
        <v>260000</v>
      </c>
      <c r="H71" s="62">
        <f>SUM(H17+H70)</f>
        <v>0</v>
      </c>
      <c r="I71" s="34">
        <f>SUM(G71/F71)</f>
        <v>1</v>
      </c>
      <c r="J71" s="33" t="e">
        <f>SUM(G71/H71)</f>
        <v>#DIV/0!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139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2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J82"/>
  <sheetViews>
    <sheetView view="pageBreakPreview" zoomScaleNormal="100" zoomScaleSheetLayoutView="100" workbookViewId="0">
      <selection activeCell="B3" sqref="B3"/>
    </sheetView>
  </sheetViews>
  <sheetFormatPr defaultColWidth="8.69921875" defaultRowHeight="12.75" x14ac:dyDescent="0.2"/>
  <cols>
    <col min="1" max="1" width="6.8984375" style="20" customWidth="1"/>
    <col min="2" max="2" width="24.296875" style="20" customWidth="1"/>
    <col min="3" max="3" width="5.69921875" style="20" customWidth="1"/>
    <col min="4" max="4" width="8.69921875" style="20" customWidth="1"/>
    <col min="5" max="6" width="8.796875" style="20" customWidth="1"/>
    <col min="7" max="7" width="11.09765625" style="20" customWidth="1"/>
    <col min="8" max="8" width="8.8984375" style="20" customWidth="1"/>
    <col min="9" max="10" width="6.19921875" style="20" customWidth="1"/>
    <col min="11" max="16384" width="8.69921875" style="20"/>
  </cols>
  <sheetData>
    <row r="1" spans="1:10" s="127" customFormat="1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s="127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127" customFormat="1" ht="15" customHeight="1" x14ac:dyDescent="0.25">
      <c r="A3" s="439"/>
      <c r="B3" s="417" t="s">
        <v>956</v>
      </c>
      <c r="C3" s="435"/>
      <c r="D3" s="437"/>
      <c r="E3" s="437"/>
      <c r="F3" s="441"/>
      <c r="G3" s="421"/>
      <c r="H3" s="418"/>
      <c r="I3" s="442"/>
      <c r="J3" s="443"/>
    </row>
    <row r="4" spans="1:10" s="127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10</v>
      </c>
      <c r="I4" s="442"/>
      <c r="J4" s="443"/>
    </row>
    <row r="5" spans="1:10" s="127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127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909</v>
      </c>
      <c r="I6" s="442"/>
      <c r="J6" s="443"/>
    </row>
    <row r="7" spans="1:10" s="127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127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127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127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127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7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71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127" customFormat="1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300000</v>
      </c>
      <c r="F17" s="49">
        <f t="shared" ref="F17:F70" si="0">SUM(D17:E17)</f>
        <v>300000</v>
      </c>
      <c r="G17" s="62">
        <f>SUM(G18+G46+G58+G66)</f>
        <v>300000</v>
      </c>
      <c r="H17" s="52">
        <f>SUM(H18+H46+H58+H66)</f>
        <v>0</v>
      </c>
      <c r="I17" s="34">
        <f t="shared" ref="I17:I70" si="1">SUM(G17/F17)</f>
        <v>1</v>
      </c>
      <c r="J17" s="33" t="e">
        <f t="shared" ref="J17:J69" si="2">SUM(G17/H17)</f>
        <v>#DIV/0!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210000</v>
      </c>
      <c r="F18" s="49">
        <f t="shared" si="0"/>
        <v>210000</v>
      </c>
      <c r="G18" s="62">
        <f>SUM(G19+G22+G32+G42)</f>
        <v>210000</v>
      </c>
      <c r="H18" s="52">
        <f>SUM(H19+H22+H32+H42)</f>
        <v>0</v>
      </c>
      <c r="I18" s="34">
        <f t="shared" si="1"/>
        <v>1</v>
      </c>
      <c r="J18" s="33" t="e">
        <f t="shared" si="2"/>
        <v>#DIV/0!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51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03"/>
      <c r="H20" s="104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03"/>
      <c r="H21" s="104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0</v>
      </c>
      <c r="F22" s="68">
        <f t="shared" si="0"/>
        <v>0</v>
      </c>
      <c r="G22" s="64">
        <f>SUM(G23:G31)</f>
        <v>0</v>
      </c>
      <c r="H22" s="50">
        <f>SUM(H23:H31)</f>
        <v>0</v>
      </c>
      <c r="I22" s="24" t="e">
        <f t="shared" si="1"/>
        <v>#DIV/0!</v>
      </c>
      <c r="J22" s="23" t="e">
        <f t="shared" si="2"/>
        <v>#DIV/0!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10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105"/>
      <c r="F31" s="42">
        <f t="shared" si="0"/>
        <v>0</v>
      </c>
      <c r="G31" s="102"/>
      <c r="H31" s="106"/>
      <c r="I31" s="24" t="e">
        <f t="shared" si="1"/>
        <v>#DIV/0!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210000</v>
      </c>
      <c r="F32" s="42">
        <f t="shared" si="0"/>
        <v>210000</v>
      </c>
      <c r="G32" s="67">
        <f>SUM(G33:G40)</f>
        <v>210000</v>
      </c>
      <c r="H32" s="64">
        <f>SUM(H33:H40)</f>
        <v>0</v>
      </c>
      <c r="I32" s="24">
        <f t="shared" si="1"/>
        <v>1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6"/>
      <c r="H33" s="104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6"/>
      <c r="H34" s="104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>
        <v>210000</v>
      </c>
      <c r="F35" s="42">
        <f t="shared" si="0"/>
        <v>210000</v>
      </c>
      <c r="G35" s="106">
        <v>210000</v>
      </c>
      <c r="H35" s="104"/>
      <c r="I35" s="24">
        <f t="shared" si="1"/>
        <v>1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4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4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4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4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4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7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0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4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4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4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90000</v>
      </c>
      <c r="F46" s="49">
        <f t="shared" si="0"/>
        <v>90000</v>
      </c>
      <c r="G46" s="48">
        <f>SUM(G47+G54)</f>
        <v>90000</v>
      </c>
      <c r="H46" s="48">
        <f>SUM(H47+H54)</f>
        <v>0</v>
      </c>
      <c r="I46" s="34">
        <f t="shared" si="1"/>
        <v>1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65">
        <f>SUM(G48:G53)</f>
        <v>0</v>
      </c>
      <c r="H47" s="42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9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4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6"/>
      <c r="H50" s="104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4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4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4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90000</v>
      </c>
      <c r="F54" s="42">
        <f t="shared" si="0"/>
        <v>90000</v>
      </c>
      <c r="G54" s="65">
        <f>SUM(G55:G57)</f>
        <v>90000</v>
      </c>
      <c r="H54" s="42">
        <f>SUM(H55:H57)</f>
        <v>0</v>
      </c>
      <c r="I54" s="24">
        <f t="shared" si="1"/>
        <v>1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>
        <v>90000</v>
      </c>
      <c r="F55" s="42">
        <f t="shared" si="0"/>
        <v>90000</v>
      </c>
      <c r="G55" s="106">
        <v>90000</v>
      </c>
      <c r="H55" s="104"/>
      <c r="I55" s="24">
        <f t="shared" si="1"/>
        <v>1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4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09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09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09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09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09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09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09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09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09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09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09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300000</v>
      </c>
      <c r="F71" s="49">
        <f>SUM(D71:E71)</f>
        <v>300000</v>
      </c>
      <c r="G71" s="62">
        <f>SUM(G17+G70)</f>
        <v>300000</v>
      </c>
      <c r="H71" s="49">
        <f>SUM(H17+H70)</f>
        <v>0</v>
      </c>
      <c r="I71" s="34">
        <f>SUM(G71/F71)</f>
        <v>1</v>
      </c>
      <c r="J71" s="33" t="e">
        <f>SUM(G71/H71)</f>
        <v>#DIV/0!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139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7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J82"/>
  <sheetViews>
    <sheetView view="pageBreakPreview" zoomScaleNormal="100" zoomScaleSheetLayoutView="100" workbookViewId="0">
      <selection activeCell="L15" sqref="L15"/>
    </sheetView>
  </sheetViews>
  <sheetFormatPr defaultColWidth="8.69921875" defaultRowHeight="12.75" x14ac:dyDescent="0.2"/>
  <cols>
    <col min="1" max="1" width="6.09765625" style="20" customWidth="1"/>
    <col min="2" max="2" width="24.19921875" style="20" customWidth="1"/>
    <col min="3" max="3" width="5.69921875" style="20" customWidth="1"/>
    <col min="4" max="5" width="8.796875" style="20" customWidth="1"/>
    <col min="6" max="6" width="8.8984375" style="20" customWidth="1"/>
    <col min="7" max="7" width="10.796875" style="20" customWidth="1"/>
    <col min="8" max="8" width="9.69921875" style="20" customWidth="1"/>
    <col min="9" max="10" width="6.19921875" style="20" customWidth="1"/>
    <col min="11" max="16384" width="8.69921875" style="20"/>
  </cols>
  <sheetData>
    <row r="1" spans="1:10" s="127" customFormat="1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s="127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127" customFormat="1" ht="15" customHeight="1" x14ac:dyDescent="0.25">
      <c r="A3" s="439"/>
      <c r="B3" s="417" t="s">
        <v>957</v>
      </c>
      <c r="C3" s="435"/>
      <c r="D3" s="437"/>
      <c r="E3" s="437"/>
      <c r="F3" s="441"/>
      <c r="G3" s="421"/>
      <c r="H3" s="418"/>
      <c r="I3" s="442"/>
      <c r="J3" s="443"/>
    </row>
    <row r="4" spans="1:10" s="127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10</v>
      </c>
      <c r="I4" s="442"/>
      <c r="J4" s="443"/>
    </row>
    <row r="5" spans="1:10" s="127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127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910</v>
      </c>
      <c r="I6" s="442"/>
      <c r="J6" s="443"/>
    </row>
    <row r="7" spans="1:10" s="127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127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127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127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127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7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71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127" customFormat="1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20000</v>
      </c>
      <c r="F17" s="49">
        <f t="shared" ref="F17:F70" si="0">SUM(D17:E17)</f>
        <v>20000</v>
      </c>
      <c r="G17" s="62">
        <f>SUM(G18+G46+G58+G66)</f>
        <v>20000</v>
      </c>
      <c r="H17" s="52">
        <f>SUM(H18+H46+H58+H66)</f>
        <v>0</v>
      </c>
      <c r="I17" s="34">
        <f t="shared" ref="I17:I70" si="1">SUM(G17/F17)</f>
        <v>1</v>
      </c>
      <c r="J17" s="33" t="e">
        <f t="shared" ref="J17:J69" si="2">SUM(G17/H17)</f>
        <v>#DIV/0!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20000</v>
      </c>
      <c r="F18" s="49">
        <f t="shared" si="0"/>
        <v>20000</v>
      </c>
      <c r="G18" s="62">
        <f>SUM(G19+G22+G32+G42)</f>
        <v>20000</v>
      </c>
      <c r="H18" s="52">
        <f>SUM(H19+H22+H32+H42)</f>
        <v>0</v>
      </c>
      <c r="I18" s="34">
        <f t="shared" si="1"/>
        <v>1</v>
      </c>
      <c r="J18" s="33" t="e">
        <f t="shared" si="2"/>
        <v>#DIV/0!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51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03"/>
      <c r="H20" s="104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03"/>
      <c r="H21" s="104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0</v>
      </c>
      <c r="F22" s="68">
        <f t="shared" si="0"/>
        <v>0</v>
      </c>
      <c r="G22" s="64">
        <f>SUM(G23:G31)</f>
        <v>0</v>
      </c>
      <c r="H22" s="50">
        <f>SUM(H23:H31)</f>
        <v>0</v>
      </c>
      <c r="I22" s="24" t="e">
        <f t="shared" si="1"/>
        <v>#DIV/0!</v>
      </c>
      <c r="J22" s="23" t="e">
        <f t="shared" si="2"/>
        <v>#DIV/0!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03"/>
      <c r="H23" s="104"/>
      <c r="I23" s="24" t="e">
        <f t="shared" si="1"/>
        <v>#DIV/0!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03"/>
      <c r="H24" s="104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03"/>
      <c r="H25" s="104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03"/>
      <c r="H26" s="104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03"/>
      <c r="H27" s="104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6"/>
      <c r="H28" s="104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6"/>
      <c r="H29" s="104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6"/>
      <c r="H30" s="104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105"/>
      <c r="F31" s="42">
        <f t="shared" si="0"/>
        <v>0</v>
      </c>
      <c r="G31" s="106"/>
      <c r="H31" s="106"/>
      <c r="I31" s="24" t="e">
        <f t="shared" si="1"/>
        <v>#DIV/0!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20000</v>
      </c>
      <c r="F32" s="42">
        <f t="shared" si="0"/>
        <v>20000</v>
      </c>
      <c r="G32" s="63">
        <f>SUM(G33:G40)</f>
        <v>20000</v>
      </c>
      <c r="H32" s="50">
        <f>SUM(H33:H40)</f>
        <v>0</v>
      </c>
      <c r="I32" s="24">
        <f t="shared" si="1"/>
        <v>1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6"/>
      <c r="H33" s="104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>
        <v>20000</v>
      </c>
      <c r="F34" s="42">
        <f t="shared" si="0"/>
        <v>20000</v>
      </c>
      <c r="G34" s="106">
        <v>20000</v>
      </c>
      <c r="H34" s="104"/>
      <c r="I34" s="24">
        <f t="shared" si="1"/>
        <v>1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6"/>
      <c r="H35" s="104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4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4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4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4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4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7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0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4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4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4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8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65">
        <f>SUM(G48:G53)</f>
        <v>0</v>
      </c>
      <c r="H47" s="42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9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4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6"/>
      <c r="H50" s="104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4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4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4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65">
        <f>SUM(G55:G57)</f>
        <v>0</v>
      </c>
      <c r="H54" s="42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6"/>
      <c r="H55" s="104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4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09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09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09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09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09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09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09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09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09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09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09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20000</v>
      </c>
      <c r="F71" s="49">
        <f>SUM(D71:E71)</f>
        <v>20000</v>
      </c>
      <c r="G71" s="62">
        <f>SUM(G17+G70)</f>
        <v>20000</v>
      </c>
      <c r="H71" s="49">
        <f>SUM(H17+H70)</f>
        <v>0</v>
      </c>
      <c r="I71" s="34">
        <f>SUM(G71/F71)</f>
        <v>1</v>
      </c>
      <c r="J71" s="33" t="e">
        <f>SUM(G71/H71)</f>
        <v>#DIV/0!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139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82"/>
  <sheetViews>
    <sheetView view="pageBreakPreview" zoomScaleNormal="100" zoomScaleSheetLayoutView="100" workbookViewId="0">
      <selection activeCell="H37" sqref="H37"/>
    </sheetView>
  </sheetViews>
  <sheetFormatPr defaultColWidth="8.69921875" defaultRowHeight="12.75" x14ac:dyDescent="0.2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240" customFormat="1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s="240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240" customFormat="1" ht="15" customHeight="1" x14ac:dyDescent="0.25">
      <c r="A3" s="439"/>
      <c r="B3" s="119"/>
      <c r="C3" s="435"/>
      <c r="D3" s="437"/>
      <c r="E3" s="437"/>
      <c r="F3" s="441"/>
      <c r="G3" s="421"/>
      <c r="H3" s="418"/>
      <c r="I3" s="442"/>
      <c r="J3" s="443"/>
    </row>
    <row r="4" spans="1:10" s="240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 t="s">
        <v>896</v>
      </c>
      <c r="I4" s="442"/>
      <c r="J4" s="443"/>
    </row>
    <row r="5" spans="1:10" s="240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240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418" t="s">
        <v>18</v>
      </c>
      <c r="I6" s="442"/>
      <c r="J6" s="443"/>
    </row>
    <row r="7" spans="1:10" s="240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240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/>
      <c r="I8" s="450"/>
      <c r="J8" s="450"/>
    </row>
    <row r="9" spans="1:10" s="240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 t="s">
        <v>433</v>
      </c>
      <c r="I9" s="450"/>
      <c r="J9" s="450"/>
    </row>
    <row r="10" spans="1:10" s="240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240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248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248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240" customFormat="1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'Obrazac 2. Opšta namjena'!D17+'Obrazac 2. PPN1'!D17+'Obrazac 2. PPN2'!D17+'Obrazac 2. PPN3'!D17+'Obrazac 2. PPN4'!D17+'Obrazac 2. PPN5'!D17+'Obrazac 2. PPN6'!D17+'Obrazac 2. PPN7'!D17+'Obrazac 2. PPN8'!D17+'Obrazac 2. PPN9'!D17+'Obrazac 2. PPN10'!D17+'Obrazac 2. PPN11'!D17+'Obrazac 2. PPN12'!D17+'Obrazac 2. PPN13'!D17+'Obrazac 2. PPN14'!D17+'Obrazac 2. PPN15'!D17+'Obrazac 2. PPN16'!D17+'Obrazac 2. PPN17'!D17+'Obrazac 2. PPN18'!D17+'Obrazac 2. PPN19'!D17+'Obrazac 2. PPN20'!D17+'Obrazac 2. PPN21'!D17+'Obrazac 2. PPN22'!D17+'Obrazac 2. PPN23'!D17+'Obrazac 2. PPN24'!D17+'Obrazac 2. PPN25'!D17+'Obrazac 2. PPN26'!D17+'Obrazac 2. PPN27'!D17+'Obrazac 2. PPN28'!D17+'Obrazac 2. PPN29'!D17+'Obrazac 2. PPN30'!D17</f>
        <v>11625000</v>
      </c>
      <c r="E17" s="49">
        <f>'Obrazac 2. Opšta namjena'!E17+'Obrazac 2. PPN1'!E17+'Obrazac 2. PPN2'!E17+'Obrazac 2. PPN3'!E17+'Obrazac 2. PPN4'!E17+'Obrazac 2. PPN5'!E17+'Obrazac 2. PPN6'!E17+'Obrazac 2. PPN7'!E17+'Obrazac 2. PPN8'!E17+'Obrazac 2. PPN9'!E17+'Obrazac 2. PPN10'!E17+'Obrazac 2. PPN11'!E17+'Obrazac 2. PPN12'!E17+'Obrazac 2. PPN13'!E17+'Obrazac 2. PPN14'!E17+'Obrazac 2. PPN15'!E17+'Obrazac 2. PPN16'!E17+'Obrazac 2. PPN17'!E17+'Obrazac 2. PPN18'!E17+'Obrazac 2. PPN19'!E17+'Obrazac 2. PPN20'!E17+'Obrazac 2. PPN21'!E17+'Obrazac 2. PPN22'!E17+'Obrazac 2. PPN23'!E17+'Obrazac 2. PPN24'!E17+'Obrazac 2. PPN25'!E17+'Obrazac 2. PPN26'!E17+'Obrazac 2. PPN27'!E17+'Obrazac 2. PPN28'!E17+'Obrazac 2. PPN29'!E17+'Obrazac 2. PPN30'!E17</f>
        <v>1472664.23</v>
      </c>
      <c r="F17" s="49">
        <f>'Obrazac 2. Opšta namjena'!F17+'Obrazac 2. PPN1'!F17+'Obrazac 2. PPN2'!F17+'Obrazac 2. PPN3'!F17+'Obrazac 2. PPN4'!F17+'Obrazac 2. PPN5'!F17+'Obrazac 2. PPN6'!F17+'Obrazac 2. PPN7'!F17+'Obrazac 2. PPN8'!F17+'Obrazac 2. PPN9'!F17+'Obrazac 2. PPN10'!F17+'Obrazac 2. PPN11'!F17+'Obrazac 2. PPN12'!F17+'Obrazac 2. PPN13'!F17+'Obrazac 2. PPN14'!F17+'Obrazac 2. PPN15'!F17+'Obrazac 2. PPN16'!F17+'Obrazac 2. PPN17'!F17+'Obrazac 2. PPN18'!F17+'Obrazac 2. PPN19'!F17+'Obrazac 2. PPN20'!F17+'Obrazac 2. PPN21'!F17+'Obrazac 2. PPN22'!F17+'Obrazac 2. PPN23'!F17+'Obrazac 2. PPN24'!F17+'Obrazac 2. PPN25'!F17+'Obrazac 2. PPN26'!F17+'Obrazac 2. PPN27'!F17+'Obrazac 2. PPN28'!F17+'Obrazac 2. PPN29'!F17+'Obrazac 2. PPN30'!F17</f>
        <v>13097664.23</v>
      </c>
      <c r="G17" s="49">
        <f>'Obrazac 2. Opšta namjena'!G17+'Obrazac 2. PPN1'!G17+'Obrazac 2. PPN2'!G17+'Obrazac 2. PPN3'!G17+'Obrazac 2. PPN4'!G17+'Obrazac 2. PPN5'!G17+'Obrazac 2. PPN6'!G17+'Obrazac 2. PPN7'!G17+'Obrazac 2. PPN8'!G17+'Obrazac 2. PPN9'!G17+'Obrazac 2. PPN10'!G17+'Obrazac 2. PPN11'!G17+'Obrazac 2. PPN12'!G17+'Obrazac 2. PPN13'!G17+'Obrazac 2. PPN14'!G17+'Obrazac 2. PPN15'!G17+'Obrazac 2. PPN16'!G17+'Obrazac 2. PPN17'!G17+'Obrazac 2. PPN18'!G17+'Obrazac 2. PPN19'!G17+'Obrazac 2. PPN20'!G17+'Obrazac 2. PPN21'!G17+'Obrazac 2. PPN22'!G17+'Obrazac 2. PPN23'!G17+'Obrazac 2. PPN24'!G17+'Obrazac 2. PPN25'!G17+'Obrazac 2. PPN26'!G17+'Obrazac 2. PPN27'!G17+'Obrazac 2. PPN28'!G17+'Obrazac 2. PPN29'!G17+'Obrazac 2. PPN30'!G17</f>
        <v>6418318.8699999992</v>
      </c>
      <c r="H17" s="49">
        <f>'Obrazac 2. Opšta namjena'!H17+'Obrazac 2. PPN1'!H17+'Obrazac 2. PPN2'!H17+'Obrazac 2. PPN3'!H17+'Obrazac 2. PPN4'!H17+'Obrazac 2. PPN5'!H17+'Obrazac 2. PPN6'!H17+'Obrazac 2. PPN7'!H17+'Obrazac 2. PPN8'!H17+'Obrazac 2. PPN9'!H17+'Obrazac 2. PPN10'!H17+'Obrazac 2. PPN11'!H17+'Obrazac 2. PPN12'!H17+'Obrazac 2. PPN13'!H17+'Obrazac 2. PPN14'!H17+'Obrazac 2. PPN15'!H17+'Obrazac 2. PPN16'!H17+'Obrazac 2. PPN17'!H17+'Obrazac 2. PPN18'!H17+'Obrazac 2. PPN19'!H17+'Obrazac 2. PPN20'!H17+'Obrazac 2. PPN21'!H17+'Obrazac 2. PPN22'!H17+'Obrazac 2. PPN23'!H17+'Obrazac 2. PPN24'!H17+'Obrazac 2. PPN25'!H17+'Obrazac 2. PPN26'!H17+'Obrazac 2. PPN27'!H17+'Obrazac 2. PPN28'!H17+'Obrazac 2. PPN29'!H17+'Obrazac 2. PPN30'!H17</f>
        <v>15095056.659999998</v>
      </c>
      <c r="I17" s="34">
        <f t="shared" ref="I17:I70" si="0">SUM(G17/F17)</f>
        <v>0.49003538014808301</v>
      </c>
      <c r="J17" s="33">
        <f t="shared" ref="J17:J45" si="1">SUM(G17/H17)</f>
        <v>0.42519342686587835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'Obrazac 2. Opšta namjena'!D18+'Obrazac 2. PPN1'!D18+'Obrazac 2. PPN2'!D18+'Obrazac 2. PPN3'!D18+'Obrazac 2. PPN4'!D18+'Obrazac 2. PPN5'!D18+'Obrazac 2. PPN6'!D18+'Obrazac 2. PPN7'!D18+'Obrazac 2. PPN8'!D18+'Obrazac 2. PPN9'!D18+'Obrazac 2. PPN10'!D18+'Obrazac 2. PPN11'!D18+'Obrazac 2. PPN12'!D18+'Obrazac 2. PPN13'!D18+'Obrazac 2. PPN14'!D18+'Obrazac 2. PPN15'!D18+'Obrazac 2. PPN16'!D18+'Obrazac 2. PPN17'!D18+'Obrazac 2. PPN18'!D18+'Obrazac 2. PPN19'!D18+'Obrazac 2. PPN20'!D18+'Obrazac 2. PPN21'!D18+'Obrazac 2. PPN22'!D18+'Obrazac 2. PPN23'!D18+'Obrazac 2. PPN24'!D18+'Obrazac 2. PPN25'!D18+'Obrazac 2. PPN26'!D18+'Obrazac 2. PPN27'!D18+'Obrazac 2. PPN28'!D18+'Obrazac 2. PPN29'!D18+'Obrazac 2. PPN30'!D18</f>
        <v>11605000</v>
      </c>
      <c r="E18" s="49">
        <f>'Obrazac 2. Opšta namjena'!E18+'Obrazac 2. PPN1'!E18+'Obrazac 2. PPN2'!E18+'Obrazac 2. PPN3'!E18+'Obrazac 2. PPN4'!E18+'Obrazac 2. PPN5'!E18+'Obrazac 2. PPN6'!E18+'Obrazac 2. PPN7'!E18+'Obrazac 2. PPN8'!E18+'Obrazac 2. PPN9'!E18+'Obrazac 2. PPN10'!E18+'Obrazac 2. PPN11'!E18+'Obrazac 2. PPN12'!E18+'Obrazac 2. PPN13'!E18+'Obrazac 2. PPN14'!E18+'Obrazac 2. PPN15'!E18+'Obrazac 2. PPN16'!E18+'Obrazac 2. PPN17'!E18+'Obrazac 2. PPN18'!E18+'Obrazac 2. PPN19'!E18+'Obrazac 2. PPN20'!E18+'Obrazac 2. PPN21'!E18+'Obrazac 2. PPN22'!E18+'Obrazac 2. PPN23'!E18+'Obrazac 2. PPN24'!E18+'Obrazac 2. PPN25'!E18+'Obrazac 2. PPN26'!E18+'Obrazac 2. PPN27'!E18+'Obrazac 2. PPN28'!E18+'Obrazac 2. PPN29'!E18+'Obrazac 2. PPN30'!E18</f>
        <v>1323604.23</v>
      </c>
      <c r="F18" s="49">
        <f>'Obrazac 2. Opšta namjena'!F18+'Obrazac 2. PPN1'!F18+'Obrazac 2. PPN2'!F18+'Obrazac 2. PPN3'!F18+'Obrazac 2. PPN4'!F18+'Obrazac 2. PPN5'!F18+'Obrazac 2. PPN6'!F18+'Obrazac 2. PPN7'!F18+'Obrazac 2. PPN8'!F18+'Obrazac 2. PPN9'!F18+'Obrazac 2. PPN10'!F18+'Obrazac 2. PPN11'!F18+'Obrazac 2. PPN12'!F18+'Obrazac 2. PPN13'!F18+'Obrazac 2. PPN14'!F18+'Obrazac 2. PPN15'!F18+'Obrazac 2. PPN16'!F18+'Obrazac 2. PPN17'!F18+'Obrazac 2. PPN18'!F18+'Obrazac 2. PPN19'!F18+'Obrazac 2. PPN20'!F18+'Obrazac 2. PPN21'!F18+'Obrazac 2. PPN22'!F18+'Obrazac 2. PPN23'!F18+'Obrazac 2. PPN24'!F18+'Obrazac 2. PPN25'!F18+'Obrazac 2. PPN26'!F18+'Obrazac 2. PPN27'!F18+'Obrazac 2. PPN28'!F18+'Obrazac 2. PPN29'!F18+'Obrazac 2. PPN30'!F18</f>
        <v>12928604.23</v>
      </c>
      <c r="G18" s="49">
        <f>'Obrazac 2. Opšta namjena'!G18+'Obrazac 2. PPN1'!G18+'Obrazac 2. PPN2'!G18+'Obrazac 2. PPN3'!G18+'Obrazac 2. PPN4'!G18+'Obrazac 2. PPN5'!G18+'Obrazac 2. PPN6'!G18+'Obrazac 2. PPN7'!G18+'Obrazac 2. PPN8'!G18+'Obrazac 2. PPN9'!G18+'Obrazac 2. PPN10'!G18+'Obrazac 2. PPN11'!G18+'Obrazac 2. PPN12'!G18+'Obrazac 2. PPN13'!G18+'Obrazac 2. PPN14'!G18+'Obrazac 2. PPN15'!G18+'Obrazac 2. PPN16'!G18+'Obrazac 2. PPN17'!G18+'Obrazac 2. PPN18'!G18+'Obrazac 2. PPN19'!G18+'Obrazac 2. PPN20'!G18+'Obrazac 2. PPN21'!G18+'Obrazac 2. PPN22'!G18+'Obrazac 2. PPN23'!G18+'Obrazac 2. PPN24'!G18+'Obrazac 2. PPN25'!G18+'Obrazac 2. PPN26'!G18+'Obrazac 2. PPN27'!G18+'Obrazac 2. PPN28'!G18+'Obrazac 2. PPN29'!G18+'Obrazac 2. PPN30'!G18</f>
        <v>6264808.1099999994</v>
      </c>
      <c r="H18" s="49">
        <f>'Obrazac 2. Opšta namjena'!H18+'Obrazac 2. PPN1'!H18+'Obrazac 2. PPN2'!H18+'Obrazac 2. PPN3'!H18+'Obrazac 2. PPN4'!H18+'Obrazac 2. PPN5'!H18+'Obrazac 2. PPN6'!H18+'Obrazac 2. PPN7'!H18+'Obrazac 2. PPN8'!H18+'Obrazac 2. PPN9'!H18+'Obrazac 2. PPN10'!H18+'Obrazac 2. PPN11'!H18+'Obrazac 2. PPN12'!H18+'Obrazac 2. PPN13'!H18+'Obrazac 2. PPN14'!H18+'Obrazac 2. PPN15'!H18+'Obrazac 2. PPN16'!H18+'Obrazac 2. PPN17'!H18+'Obrazac 2. PPN18'!H18+'Obrazac 2. PPN19'!H18+'Obrazac 2. PPN20'!H18+'Obrazac 2. PPN21'!H18+'Obrazac 2. PPN22'!H18+'Obrazac 2. PPN23'!H18+'Obrazac 2. PPN24'!H18+'Obrazac 2. PPN25'!H18+'Obrazac 2. PPN26'!H18+'Obrazac 2. PPN27'!H18+'Obrazac 2. PPN28'!H18+'Obrazac 2. PPN29'!H18+'Obrazac 2. PPN30'!H18</f>
        <v>14930413.199999999</v>
      </c>
      <c r="I18" s="34">
        <f t="shared" si="0"/>
        <v>0.48456956362411591</v>
      </c>
      <c r="J18" s="33">
        <f t="shared" si="1"/>
        <v>0.41960045084351716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101">
        <f>'Obrazac 2. Opšta namjena'!D19+'Obrazac 2. PPN1'!D19+'Obrazac 2. PPN2'!D19+'Obrazac 2. PPN3'!D19+'Obrazac 2. PPN4'!D19+'Obrazac 2. PPN5'!D19+'Obrazac 2. PPN6'!D19+'Obrazac 2. PPN7'!D19+'Obrazac 2. PPN8'!D19+'Obrazac 2. PPN9'!D19+'Obrazac 2. PPN10'!D19+'Obrazac 2. PPN11'!D19+'Obrazac 2. PPN12'!D19+'Obrazac 2. PPN13'!D19+'Obrazac 2. PPN14'!D19+'Obrazac 2. PPN15'!D19+'Obrazac 2. PPN16'!D19+'Obrazac 2. PPN17'!D19+'Obrazac 2. PPN18'!D19+'Obrazac 2. PPN19'!D19+'Obrazac 2. PPN20'!D19+'Obrazac 2. PPN21'!D19+'Obrazac 2. PPN22'!D19+'Obrazac 2. PPN23'!D19+'Obrazac 2. PPN24'!D19+'Obrazac 2. PPN25'!D19+'Obrazac 2. PPN26'!D19+'Obrazac 2. PPN27'!D19+'Obrazac 2. PPN28'!D19+'Obrazac 2. PPN29'!D19+'Obrazac 2. PPN30'!D19</f>
        <v>4590000</v>
      </c>
      <c r="E19" s="101">
        <f>'Obrazac 2. Opšta namjena'!E19+'Obrazac 2. PPN1'!E19+'Obrazac 2. PPN2'!E19+'Obrazac 2. PPN3'!E19+'Obrazac 2. PPN4'!E19+'Obrazac 2. PPN5'!E19+'Obrazac 2. PPN6'!E19+'Obrazac 2. PPN7'!E19+'Obrazac 2. PPN8'!E19+'Obrazac 2. PPN9'!E19+'Obrazac 2. PPN10'!E19+'Obrazac 2. PPN11'!E19+'Obrazac 2. PPN12'!E19+'Obrazac 2. PPN13'!E19+'Obrazac 2. PPN14'!E19+'Obrazac 2. PPN15'!E19+'Obrazac 2. PPN16'!E19+'Obrazac 2. PPN17'!E19+'Obrazac 2. PPN18'!E19+'Obrazac 2. PPN19'!E19+'Obrazac 2. PPN20'!E19+'Obrazac 2. PPN21'!E19+'Obrazac 2. PPN22'!E19+'Obrazac 2. PPN23'!E19+'Obrazac 2. PPN24'!E19+'Obrazac 2. PPN25'!E19+'Obrazac 2. PPN26'!E19+'Obrazac 2. PPN27'!E19+'Obrazac 2. PPN28'!E19+'Obrazac 2. PPN29'!E19+'Obrazac 2. PPN30'!E19</f>
        <v>60000</v>
      </c>
      <c r="F19" s="101">
        <f>'Obrazac 2. Opšta namjena'!F19+'Obrazac 2. PPN1'!F19+'Obrazac 2. PPN2'!F19+'Obrazac 2. PPN3'!F19+'Obrazac 2. PPN4'!F19+'Obrazac 2. PPN5'!F19+'Obrazac 2. PPN6'!F19+'Obrazac 2. PPN7'!F19+'Obrazac 2. PPN8'!F19+'Obrazac 2. PPN9'!F19+'Obrazac 2. PPN10'!F19+'Obrazac 2. PPN11'!F19+'Obrazac 2. PPN12'!F19+'Obrazac 2. PPN13'!F19+'Obrazac 2. PPN14'!F19+'Obrazac 2. PPN15'!F19+'Obrazac 2. PPN16'!F19+'Obrazac 2. PPN17'!F19+'Obrazac 2. PPN18'!F19+'Obrazac 2. PPN19'!F19+'Obrazac 2. PPN20'!F19+'Obrazac 2. PPN21'!F19+'Obrazac 2. PPN22'!F19+'Obrazac 2. PPN23'!F19+'Obrazac 2. PPN24'!F19+'Obrazac 2. PPN25'!F19+'Obrazac 2. PPN26'!F19+'Obrazac 2. PPN27'!F19+'Obrazac 2. PPN28'!F19+'Obrazac 2. PPN29'!F19+'Obrazac 2. PPN30'!F19</f>
        <v>4650000</v>
      </c>
      <c r="G19" s="101">
        <f>'Obrazac 2. Opšta namjena'!G19+'Obrazac 2. PPN1'!G19+'Obrazac 2. PPN2'!G19+'Obrazac 2. PPN3'!G19+'Obrazac 2. PPN4'!G19+'Obrazac 2. PPN5'!G19+'Obrazac 2. PPN6'!G19+'Obrazac 2. PPN7'!G19+'Obrazac 2. PPN8'!G19+'Obrazac 2. PPN9'!G19+'Obrazac 2. PPN10'!G19+'Obrazac 2. PPN11'!G19+'Obrazac 2. PPN12'!G19+'Obrazac 2. PPN13'!G19+'Obrazac 2. PPN14'!G19+'Obrazac 2. PPN15'!G19+'Obrazac 2. PPN16'!G19+'Obrazac 2. PPN17'!G19+'Obrazac 2. PPN18'!G19+'Obrazac 2. PPN19'!G19+'Obrazac 2. PPN20'!G19+'Obrazac 2. PPN21'!G19+'Obrazac 2. PPN22'!G19+'Obrazac 2. PPN23'!G19+'Obrazac 2. PPN24'!G19+'Obrazac 2. PPN25'!G19+'Obrazac 2. PPN26'!G19+'Obrazac 2. PPN27'!G19+'Obrazac 2. PPN28'!G19+'Obrazac 2. PPN29'!G19+'Obrazac 2. PPN30'!G19</f>
        <v>4569451.18</v>
      </c>
      <c r="H19" s="101">
        <f>'Obrazac 2. Opšta namjena'!H19+'Obrazac 2. PPN1'!H19+'Obrazac 2. PPN2'!H19+'Obrazac 2. PPN3'!H19+'Obrazac 2. PPN4'!H19+'Obrazac 2. PPN5'!H19+'Obrazac 2. PPN6'!H19+'Obrazac 2. PPN7'!H19+'Obrazac 2. PPN8'!H19+'Obrazac 2. PPN9'!H19+'Obrazac 2. PPN10'!H19+'Obrazac 2. PPN11'!H19+'Obrazac 2. PPN12'!H19+'Obrazac 2. PPN13'!H19+'Obrazac 2. PPN14'!H19+'Obrazac 2. PPN15'!H19+'Obrazac 2. PPN16'!H19+'Obrazac 2. PPN17'!H19+'Obrazac 2. PPN18'!H19+'Obrazac 2. PPN19'!H19+'Obrazac 2. PPN20'!H19+'Obrazac 2. PPN21'!H19+'Obrazac 2. PPN22'!H19+'Obrazac 2. PPN23'!H19+'Obrazac 2. PPN24'!H19+'Obrazac 2. PPN25'!H19+'Obrazac 2. PPN26'!H19+'Obrazac 2. PPN27'!H19+'Obrazac 2. PPN28'!H19+'Obrazac 2. PPN29'!H19+'Obrazac 2. PPN30'!H19</f>
        <v>4580694.5600000005</v>
      </c>
      <c r="I19" s="24">
        <f t="shared" si="0"/>
        <v>0.98267767311827947</v>
      </c>
      <c r="J19" s="23">
        <f t="shared" si="1"/>
        <v>0.99754548576580915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1">
        <f>'Obrazac 2. Opšta namjena'!D20+'Obrazac 2. PPN1'!D20+'Obrazac 2. PPN2'!D20+'Obrazac 2. PPN3'!D20+'Obrazac 2. PPN4'!D20+'Obrazac 2. PPN5'!D20+'Obrazac 2. PPN6'!D20+'Obrazac 2. PPN7'!D20+'Obrazac 2. PPN8'!D20+'Obrazac 2. PPN9'!D20+'Obrazac 2. PPN10'!D20+'Obrazac 2. PPN11'!D20+'Obrazac 2. PPN12'!D20+'Obrazac 2. PPN13'!D20+'Obrazac 2. PPN14'!D20+'Obrazac 2. PPN15'!D20+'Obrazac 2. PPN16'!D20+'Obrazac 2. PPN17'!D20+'Obrazac 2. PPN18'!D20+'Obrazac 2. PPN19'!D20+'Obrazac 2. PPN20'!D20+'Obrazac 2. PPN21'!D20+'Obrazac 2. PPN22'!D20+'Obrazac 2. PPN23'!D20+'Obrazac 2. PPN24'!D20+'Obrazac 2. PPN25'!D20+'Obrazac 2. PPN26'!D20+'Obrazac 2. PPN27'!D20+'Obrazac 2. PPN28'!D20+'Obrazac 2. PPN29'!D20+'Obrazac 2. PPN30'!D20</f>
        <v>4050000</v>
      </c>
      <c r="E20" s="101">
        <f>'Obrazac 2. Opšta namjena'!E20+'Obrazac 2. PPN1'!E20+'Obrazac 2. PPN2'!E20+'Obrazac 2. PPN3'!E20+'Obrazac 2. PPN4'!E20+'Obrazac 2. PPN5'!E20+'Obrazac 2. PPN6'!E20+'Obrazac 2. PPN7'!E20+'Obrazac 2. PPN8'!E20+'Obrazac 2. PPN9'!E20+'Obrazac 2. PPN10'!E20+'Obrazac 2. PPN11'!E20+'Obrazac 2. PPN12'!E20+'Obrazac 2. PPN13'!E20+'Obrazac 2. PPN14'!E20+'Obrazac 2. PPN15'!E20+'Obrazac 2. PPN16'!E20+'Obrazac 2. PPN17'!E20+'Obrazac 2. PPN18'!E20+'Obrazac 2. PPN19'!E20+'Obrazac 2. PPN20'!E20+'Obrazac 2. PPN21'!E20+'Obrazac 2. PPN22'!E20+'Obrazac 2. PPN23'!E20+'Obrazac 2. PPN24'!E20+'Obrazac 2. PPN25'!E20+'Obrazac 2. PPN26'!E20+'Obrazac 2. PPN27'!E20+'Obrazac 2. PPN28'!E20+'Obrazac 2. PPN29'!E20+'Obrazac 2. PPN30'!E20</f>
        <v>10000</v>
      </c>
      <c r="F20" s="101">
        <f>'Obrazac 2. Opšta namjena'!F20+'Obrazac 2. PPN1'!F20+'Obrazac 2. PPN2'!F20+'Obrazac 2. PPN3'!F20+'Obrazac 2. PPN4'!F20+'Obrazac 2. PPN5'!F20+'Obrazac 2. PPN6'!F20+'Obrazac 2. PPN7'!F20+'Obrazac 2. PPN8'!F20+'Obrazac 2. PPN9'!F20+'Obrazac 2. PPN10'!F20+'Obrazac 2. PPN11'!F20+'Obrazac 2. PPN12'!F20+'Obrazac 2. PPN13'!F20+'Obrazac 2. PPN14'!F20+'Obrazac 2. PPN15'!F20+'Obrazac 2. PPN16'!F20+'Obrazac 2. PPN17'!F20+'Obrazac 2. PPN18'!F20+'Obrazac 2. PPN19'!F20+'Obrazac 2. PPN20'!F20+'Obrazac 2. PPN21'!F20+'Obrazac 2. PPN22'!F20+'Obrazac 2. PPN23'!F20+'Obrazac 2. PPN24'!F20+'Obrazac 2. PPN25'!F20+'Obrazac 2. PPN26'!F20+'Obrazac 2. PPN27'!F20+'Obrazac 2. PPN28'!F20+'Obrazac 2. PPN29'!F20+'Obrazac 2. PPN30'!F20</f>
        <v>4060000</v>
      </c>
      <c r="G20" s="101">
        <f>'Obrazac 2. Opšta namjena'!G20+'Obrazac 2. PPN1'!G20+'Obrazac 2. PPN2'!G20+'Obrazac 2. PPN3'!G20+'Obrazac 2. PPN4'!G20+'Obrazac 2. PPN5'!G20+'Obrazac 2. PPN6'!G20+'Obrazac 2. PPN7'!G20+'Obrazac 2. PPN8'!G20+'Obrazac 2. PPN9'!G20+'Obrazac 2. PPN10'!G20+'Obrazac 2. PPN11'!G20+'Obrazac 2. PPN12'!G20+'Obrazac 2. PPN13'!G20+'Obrazac 2. PPN14'!G20+'Obrazac 2. PPN15'!G20+'Obrazac 2. PPN16'!G20+'Obrazac 2. PPN17'!G20+'Obrazac 2. PPN18'!G20+'Obrazac 2. PPN19'!G20+'Obrazac 2. PPN20'!G20+'Obrazac 2. PPN21'!G20+'Obrazac 2. PPN22'!G20+'Obrazac 2. PPN23'!G20+'Obrazac 2. PPN24'!G20+'Obrazac 2. PPN25'!G20+'Obrazac 2. PPN26'!G20+'Obrazac 2. PPN27'!G20+'Obrazac 2. PPN28'!G20+'Obrazac 2. PPN29'!G20+'Obrazac 2. PPN30'!G20</f>
        <v>3994075.24</v>
      </c>
      <c r="H20" s="101">
        <f>'Obrazac 2. Opšta namjena'!H20+'Obrazac 2. PPN1'!H20+'Obrazac 2. PPN2'!H20+'Obrazac 2. PPN3'!H20+'Obrazac 2. PPN4'!H20+'Obrazac 2. PPN5'!H20+'Obrazac 2. PPN6'!H20+'Obrazac 2. PPN7'!H20+'Obrazac 2. PPN8'!H20+'Obrazac 2. PPN9'!H20+'Obrazac 2. PPN10'!H20+'Obrazac 2. PPN11'!H20+'Obrazac 2. PPN12'!H20+'Obrazac 2. PPN13'!H20+'Obrazac 2. PPN14'!H20+'Obrazac 2. PPN15'!H20+'Obrazac 2. PPN16'!H20+'Obrazac 2. PPN17'!H20+'Obrazac 2. PPN18'!H20+'Obrazac 2. PPN19'!H20+'Obrazac 2. PPN20'!H20+'Obrazac 2. PPN21'!H20+'Obrazac 2. PPN22'!H20+'Obrazac 2. PPN23'!H20+'Obrazac 2. PPN24'!H20+'Obrazac 2. PPN25'!H20+'Obrazac 2. PPN26'!H20+'Obrazac 2. PPN27'!H20+'Obrazac 2. PPN28'!H20+'Obrazac 2. PPN29'!H20+'Obrazac 2. PPN30'!H20</f>
        <v>4043549.06</v>
      </c>
      <c r="I20" s="24">
        <f t="shared" si="0"/>
        <v>0.98376237438423653</v>
      </c>
      <c r="J20" s="23">
        <f t="shared" si="1"/>
        <v>0.98776475337237535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1">
        <f>'Obrazac 2. Opšta namjena'!D21+'Obrazac 2. PPN1'!D21+'Obrazac 2. PPN2'!D21+'Obrazac 2. PPN3'!D21+'Obrazac 2. PPN4'!D21+'Obrazac 2. PPN5'!D21+'Obrazac 2. PPN6'!D21+'Obrazac 2. PPN7'!D21+'Obrazac 2. PPN8'!D21+'Obrazac 2. PPN9'!D21+'Obrazac 2. PPN10'!D21+'Obrazac 2. PPN11'!D21+'Obrazac 2. PPN12'!D21+'Obrazac 2. PPN13'!D21+'Obrazac 2. PPN14'!D21+'Obrazac 2. PPN15'!D21+'Obrazac 2. PPN16'!D21+'Obrazac 2. PPN17'!D21+'Obrazac 2. PPN18'!D21+'Obrazac 2. PPN19'!D21+'Obrazac 2. PPN20'!D21+'Obrazac 2. PPN21'!D21+'Obrazac 2. PPN22'!D21+'Obrazac 2. PPN23'!D21+'Obrazac 2. PPN24'!D21+'Obrazac 2. PPN25'!D21+'Obrazac 2. PPN26'!D21+'Obrazac 2. PPN27'!D21+'Obrazac 2. PPN28'!D21+'Obrazac 2. PPN29'!D21+'Obrazac 2. PPN30'!D21</f>
        <v>540000</v>
      </c>
      <c r="E21" s="101">
        <f>'Obrazac 2. Opšta namjena'!E21+'Obrazac 2. PPN1'!E21+'Obrazac 2. PPN2'!E21+'Obrazac 2. PPN3'!E21+'Obrazac 2. PPN4'!E21+'Obrazac 2. PPN5'!E21+'Obrazac 2. PPN6'!E21+'Obrazac 2. PPN7'!E21+'Obrazac 2. PPN8'!E21+'Obrazac 2. PPN9'!E21+'Obrazac 2. PPN10'!E21+'Obrazac 2. PPN11'!E21+'Obrazac 2. PPN12'!E21+'Obrazac 2. PPN13'!E21+'Obrazac 2. PPN14'!E21+'Obrazac 2. PPN15'!E21+'Obrazac 2. PPN16'!E21+'Obrazac 2. PPN17'!E21+'Obrazac 2. PPN18'!E21+'Obrazac 2. PPN19'!E21+'Obrazac 2. PPN20'!E21+'Obrazac 2. PPN21'!E21+'Obrazac 2. PPN22'!E21+'Obrazac 2. PPN23'!E21+'Obrazac 2. PPN24'!E21+'Obrazac 2. PPN25'!E21+'Obrazac 2. PPN26'!E21+'Obrazac 2. PPN27'!E21+'Obrazac 2. PPN28'!E21+'Obrazac 2. PPN29'!E21+'Obrazac 2. PPN30'!E21</f>
        <v>50000</v>
      </c>
      <c r="F21" s="101">
        <f>'Obrazac 2. Opšta namjena'!F21+'Obrazac 2. PPN1'!F21+'Obrazac 2. PPN2'!F21+'Obrazac 2. PPN3'!F21+'Obrazac 2. PPN4'!F21+'Obrazac 2. PPN5'!F21+'Obrazac 2. PPN6'!F21+'Obrazac 2. PPN7'!F21+'Obrazac 2. PPN8'!F21+'Obrazac 2. PPN9'!F21+'Obrazac 2. PPN10'!F21+'Obrazac 2. PPN11'!F21+'Obrazac 2. PPN12'!F21+'Obrazac 2. PPN13'!F21+'Obrazac 2. PPN14'!F21+'Obrazac 2. PPN15'!F21+'Obrazac 2. PPN16'!F21+'Obrazac 2. PPN17'!F21+'Obrazac 2. PPN18'!F21+'Obrazac 2. PPN19'!F21+'Obrazac 2. PPN20'!F21+'Obrazac 2. PPN21'!F21+'Obrazac 2. PPN22'!F21+'Obrazac 2. PPN23'!F21+'Obrazac 2. PPN24'!F21+'Obrazac 2. PPN25'!F21+'Obrazac 2. PPN26'!F21+'Obrazac 2. PPN27'!F21+'Obrazac 2. PPN28'!F21+'Obrazac 2. PPN29'!F21+'Obrazac 2. PPN30'!F21</f>
        <v>590000</v>
      </c>
      <c r="G21" s="101">
        <f>'Obrazac 2. Opšta namjena'!G21+'Obrazac 2. PPN1'!G21+'Obrazac 2. PPN2'!G21+'Obrazac 2. PPN3'!G21+'Obrazac 2. PPN4'!G21+'Obrazac 2. PPN5'!G21+'Obrazac 2. PPN6'!G21+'Obrazac 2. PPN7'!G21+'Obrazac 2. PPN8'!G21+'Obrazac 2. PPN9'!G21+'Obrazac 2. PPN10'!G21+'Obrazac 2. PPN11'!G21+'Obrazac 2. PPN12'!G21+'Obrazac 2. PPN13'!G21+'Obrazac 2. PPN14'!G21+'Obrazac 2. PPN15'!G21+'Obrazac 2. PPN16'!G21+'Obrazac 2. PPN17'!G21+'Obrazac 2. PPN18'!G21+'Obrazac 2. PPN19'!G21+'Obrazac 2. PPN20'!G21+'Obrazac 2. PPN21'!G21+'Obrazac 2. PPN22'!G21+'Obrazac 2. PPN23'!G21+'Obrazac 2. PPN24'!G21+'Obrazac 2. PPN25'!G21+'Obrazac 2. PPN26'!G21+'Obrazac 2. PPN27'!G21+'Obrazac 2. PPN28'!G21+'Obrazac 2. PPN29'!G21+'Obrazac 2. PPN30'!G21</f>
        <v>575375.93999999994</v>
      </c>
      <c r="H21" s="101">
        <f>'Obrazac 2. Opšta namjena'!H21+'Obrazac 2. PPN1'!H21+'Obrazac 2. PPN2'!H21+'Obrazac 2. PPN3'!H21+'Obrazac 2. PPN4'!H21+'Obrazac 2. PPN5'!H21+'Obrazac 2. PPN6'!H21+'Obrazac 2. PPN7'!H21+'Obrazac 2. PPN8'!H21+'Obrazac 2. PPN9'!H21+'Obrazac 2. PPN10'!H21+'Obrazac 2. PPN11'!H21+'Obrazac 2. PPN12'!H21+'Obrazac 2. PPN13'!H21+'Obrazac 2. PPN14'!H21+'Obrazac 2. PPN15'!H21+'Obrazac 2. PPN16'!H21+'Obrazac 2. PPN17'!H21+'Obrazac 2. PPN18'!H21+'Obrazac 2. PPN19'!H21+'Obrazac 2. PPN20'!H21+'Obrazac 2. PPN21'!H21+'Obrazac 2. PPN22'!H21+'Obrazac 2. PPN23'!H21+'Obrazac 2. PPN24'!H21+'Obrazac 2. PPN25'!H21+'Obrazac 2. PPN26'!H21+'Obrazac 2. PPN27'!H21+'Obrazac 2. PPN28'!H21+'Obrazac 2. PPN29'!H21+'Obrazac 2. PPN30'!H21</f>
        <v>537145.5</v>
      </c>
      <c r="I21" s="24">
        <f t="shared" si="0"/>
        <v>0.97521345762711853</v>
      </c>
      <c r="J21" s="23">
        <f t="shared" si="1"/>
        <v>1.0711733413013791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101">
        <f>'Obrazac 2. Opšta namjena'!D22+'Obrazac 2. PPN1'!D22+'Obrazac 2. PPN2'!D22+'Obrazac 2. PPN3'!D22+'Obrazac 2. PPN4'!D22+'Obrazac 2. PPN5'!D22+'Obrazac 2. PPN6'!D22+'Obrazac 2. PPN7'!D22+'Obrazac 2. PPN8'!D22+'Obrazac 2. PPN9'!D22+'Obrazac 2. PPN10'!D22+'Obrazac 2. PPN11'!D22+'Obrazac 2. PPN12'!D22+'Obrazac 2. PPN13'!D22+'Obrazac 2. PPN14'!D22+'Obrazac 2. PPN15'!D22+'Obrazac 2. PPN16'!D22+'Obrazac 2. PPN17'!D22+'Obrazac 2. PPN18'!D22+'Obrazac 2. PPN19'!D22+'Obrazac 2. PPN20'!D22+'Obrazac 2. PPN21'!D22+'Obrazac 2. PPN22'!D22+'Obrazac 2. PPN23'!D22+'Obrazac 2. PPN24'!D22+'Obrazac 2. PPN25'!D22+'Obrazac 2. PPN26'!D22+'Obrazac 2. PPN27'!D22+'Obrazac 2. PPN28'!D22+'Obrazac 2. PPN29'!D22+'Obrazac 2. PPN30'!D22</f>
        <v>1025000</v>
      </c>
      <c r="E22" s="101">
        <f>'Obrazac 2. Opšta namjena'!E22+'Obrazac 2. PPN1'!E22+'Obrazac 2. PPN2'!E22+'Obrazac 2. PPN3'!E22+'Obrazac 2. PPN4'!E22+'Obrazac 2. PPN5'!E22+'Obrazac 2. PPN6'!E22+'Obrazac 2. PPN7'!E22+'Obrazac 2. PPN8'!E22+'Obrazac 2. PPN9'!E22+'Obrazac 2. PPN10'!E22+'Obrazac 2. PPN11'!E22+'Obrazac 2. PPN12'!E22+'Obrazac 2. PPN13'!E22+'Obrazac 2. PPN14'!E22+'Obrazac 2. PPN15'!E22+'Obrazac 2. PPN16'!E22+'Obrazac 2. PPN17'!E22+'Obrazac 2. PPN18'!E22+'Obrazac 2. PPN19'!E22+'Obrazac 2. PPN20'!E22+'Obrazac 2. PPN21'!E22+'Obrazac 2. PPN22'!E22+'Obrazac 2. PPN23'!E22+'Obrazac 2. PPN24'!E22+'Obrazac 2. PPN25'!E22+'Obrazac 2. PPN26'!E22+'Obrazac 2. PPN27'!E22+'Obrazac 2. PPN28'!E22+'Obrazac 2. PPN29'!E22+'Obrazac 2. PPN30'!E22</f>
        <v>518206.38</v>
      </c>
      <c r="F22" s="101">
        <f>'Obrazac 2. Opšta namjena'!F22+'Obrazac 2. PPN1'!F22+'Obrazac 2. PPN2'!F22+'Obrazac 2. PPN3'!F22+'Obrazac 2. PPN4'!F22+'Obrazac 2. PPN5'!F22+'Obrazac 2. PPN6'!F22+'Obrazac 2. PPN7'!F22+'Obrazac 2. PPN8'!F22+'Obrazac 2. PPN9'!F22+'Obrazac 2. PPN10'!F22+'Obrazac 2. PPN11'!F22+'Obrazac 2. PPN12'!F22+'Obrazac 2. PPN13'!F22+'Obrazac 2. PPN14'!F22+'Obrazac 2. PPN15'!F22+'Obrazac 2. PPN16'!F22+'Obrazac 2. PPN17'!F22+'Obrazac 2. PPN18'!F22+'Obrazac 2. PPN19'!F22+'Obrazac 2. PPN20'!F22+'Obrazac 2. PPN21'!F22+'Obrazac 2. PPN22'!F22+'Obrazac 2. PPN23'!F22+'Obrazac 2. PPN24'!F22+'Obrazac 2. PPN25'!F22+'Obrazac 2. PPN26'!F22+'Obrazac 2. PPN27'!F22+'Obrazac 2. PPN28'!F22+'Obrazac 2. PPN29'!F22+'Obrazac 2. PPN30'!F22</f>
        <v>1543206.3800000001</v>
      </c>
      <c r="G22" s="101">
        <f>'Obrazac 2. Opšta namjena'!G22+'Obrazac 2. PPN1'!G22+'Obrazac 2. PPN2'!G22+'Obrazac 2. PPN3'!G22+'Obrazac 2. PPN4'!G22+'Obrazac 2. PPN5'!G22+'Obrazac 2. PPN6'!G22+'Obrazac 2. PPN7'!G22+'Obrazac 2. PPN8'!G22+'Obrazac 2. PPN9'!G22+'Obrazac 2. PPN10'!G22+'Obrazac 2. PPN11'!G22+'Obrazac 2. PPN12'!G22+'Obrazac 2. PPN13'!G22+'Obrazac 2. PPN14'!G22+'Obrazac 2. PPN15'!G22+'Obrazac 2. PPN16'!G22+'Obrazac 2. PPN17'!G22+'Obrazac 2. PPN18'!G22+'Obrazac 2. PPN19'!G22+'Obrazac 2. PPN20'!G22+'Obrazac 2. PPN21'!G22+'Obrazac 2. PPN22'!G22+'Obrazac 2. PPN23'!G22+'Obrazac 2. PPN24'!G22+'Obrazac 2. PPN25'!G22+'Obrazac 2. PPN26'!G22+'Obrazac 2. PPN27'!G22+'Obrazac 2. PPN28'!G22+'Obrazac 2. PPN29'!G22+'Obrazac 2. PPN30'!G22</f>
        <v>952828.73</v>
      </c>
      <c r="H22" s="101">
        <f>'Obrazac 2. Opšta namjena'!H22+'Obrazac 2. PPN1'!H22+'Obrazac 2. PPN2'!H22+'Obrazac 2. PPN3'!H22+'Obrazac 2. PPN4'!H22+'Obrazac 2. PPN5'!H22+'Obrazac 2. PPN6'!H22+'Obrazac 2. PPN7'!H22+'Obrazac 2. PPN8'!H22+'Obrazac 2. PPN9'!H22+'Obrazac 2. PPN10'!H22+'Obrazac 2. PPN11'!H22+'Obrazac 2. PPN12'!H22+'Obrazac 2. PPN13'!H22+'Obrazac 2. PPN14'!H22+'Obrazac 2. PPN15'!H22+'Obrazac 2. PPN16'!H22+'Obrazac 2. PPN17'!H22+'Obrazac 2. PPN18'!H22+'Obrazac 2. PPN19'!H22+'Obrazac 2. PPN20'!H22+'Obrazac 2. PPN21'!H22+'Obrazac 2. PPN22'!H22+'Obrazac 2. PPN23'!H22+'Obrazac 2. PPN24'!H22+'Obrazac 2. PPN25'!H22+'Obrazac 2. PPN26'!H22+'Obrazac 2. PPN27'!H22+'Obrazac 2. PPN28'!H22+'Obrazac 2. PPN29'!H22+'Obrazac 2. PPN30'!H22</f>
        <v>1072160.3700000001</v>
      </c>
      <c r="I22" s="24">
        <f t="shared" si="0"/>
        <v>0.61743441599820237</v>
      </c>
      <c r="J22" s="23">
        <f t="shared" si="1"/>
        <v>0.88869982202382647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1">
        <f>'Obrazac 2. Opšta namjena'!D23+'Obrazac 2. PPN1'!D23+'Obrazac 2. PPN2'!D23+'Obrazac 2. PPN3'!D23+'Obrazac 2. PPN4'!D23+'Obrazac 2. PPN5'!D23+'Obrazac 2. PPN6'!D23+'Obrazac 2. PPN7'!D23+'Obrazac 2. PPN8'!D23+'Obrazac 2. PPN9'!D23+'Obrazac 2. PPN10'!D23+'Obrazac 2. PPN11'!D23+'Obrazac 2. PPN12'!D23+'Obrazac 2. PPN13'!D23+'Obrazac 2. PPN14'!D23+'Obrazac 2. PPN15'!D23+'Obrazac 2. PPN16'!D23+'Obrazac 2. PPN17'!D23+'Obrazac 2. PPN18'!D23+'Obrazac 2. PPN19'!D23+'Obrazac 2. PPN20'!D23+'Obrazac 2. PPN21'!D23+'Obrazac 2. PPN22'!D23+'Obrazac 2. PPN23'!D23+'Obrazac 2. PPN24'!D23+'Obrazac 2. PPN25'!D23+'Obrazac 2. PPN26'!D23+'Obrazac 2. PPN27'!D23+'Obrazac 2. PPN28'!D23+'Obrazac 2. PPN29'!D23+'Obrazac 2. PPN30'!D23</f>
        <v>279000</v>
      </c>
      <c r="E23" s="101">
        <f>'Obrazac 2. Opšta namjena'!E23+'Obrazac 2. PPN1'!E23+'Obrazac 2. PPN2'!E23+'Obrazac 2. PPN3'!E23+'Obrazac 2. PPN4'!E23+'Obrazac 2. PPN5'!E23+'Obrazac 2. PPN6'!E23+'Obrazac 2. PPN7'!E23+'Obrazac 2. PPN8'!E23+'Obrazac 2. PPN9'!E23+'Obrazac 2. PPN10'!E23+'Obrazac 2. PPN11'!E23+'Obrazac 2. PPN12'!E23+'Obrazac 2. PPN13'!E23+'Obrazac 2. PPN14'!E23+'Obrazac 2. PPN15'!E23+'Obrazac 2. PPN16'!E23+'Obrazac 2. PPN17'!E23+'Obrazac 2. PPN18'!E23+'Obrazac 2. PPN19'!E23+'Obrazac 2. PPN20'!E23+'Obrazac 2. PPN21'!E23+'Obrazac 2. PPN22'!E23+'Obrazac 2. PPN23'!E23+'Obrazac 2. PPN24'!E23+'Obrazac 2. PPN25'!E23+'Obrazac 2. PPN26'!E23+'Obrazac 2. PPN27'!E23+'Obrazac 2. PPN28'!E23+'Obrazac 2. PPN29'!E23+'Obrazac 2. PPN30'!E23</f>
        <v>201374.63</v>
      </c>
      <c r="F23" s="101">
        <f>'Obrazac 2. Opšta namjena'!F23+'Obrazac 2. PPN1'!F23+'Obrazac 2. PPN2'!F23+'Obrazac 2. PPN3'!F23+'Obrazac 2. PPN4'!F23+'Obrazac 2. PPN5'!F23+'Obrazac 2. PPN6'!F23+'Obrazac 2. PPN7'!F23+'Obrazac 2. PPN8'!F23+'Obrazac 2. PPN9'!F23+'Obrazac 2. PPN10'!F23+'Obrazac 2. PPN11'!F23+'Obrazac 2. PPN12'!F23+'Obrazac 2. PPN13'!F23+'Obrazac 2. PPN14'!F23+'Obrazac 2. PPN15'!F23+'Obrazac 2. PPN16'!F23+'Obrazac 2. PPN17'!F23+'Obrazac 2. PPN18'!F23+'Obrazac 2. PPN19'!F23+'Obrazac 2. PPN20'!F23+'Obrazac 2. PPN21'!F23+'Obrazac 2. PPN22'!F23+'Obrazac 2. PPN23'!F23+'Obrazac 2. PPN24'!F23+'Obrazac 2. PPN25'!F23+'Obrazac 2. PPN26'!F23+'Obrazac 2. PPN27'!F23+'Obrazac 2. PPN28'!F23+'Obrazac 2. PPN29'!F23+'Obrazac 2. PPN30'!F23</f>
        <v>480374.63</v>
      </c>
      <c r="G23" s="101">
        <f>'Obrazac 2. Opšta namjena'!G23+'Obrazac 2. PPN1'!G23+'Obrazac 2. PPN2'!G23+'Obrazac 2. PPN3'!G23+'Obrazac 2. PPN4'!G23+'Obrazac 2. PPN5'!G23+'Obrazac 2. PPN6'!G23+'Obrazac 2. PPN7'!G23+'Obrazac 2. PPN8'!G23+'Obrazac 2. PPN9'!G23+'Obrazac 2. PPN10'!G23+'Obrazac 2. PPN11'!G23+'Obrazac 2. PPN12'!G23+'Obrazac 2. PPN13'!G23+'Obrazac 2. PPN14'!G23+'Obrazac 2. PPN15'!G23+'Obrazac 2. PPN16'!G23+'Obrazac 2. PPN17'!G23+'Obrazac 2. PPN18'!G23+'Obrazac 2. PPN19'!G23+'Obrazac 2. PPN20'!G23+'Obrazac 2. PPN21'!G23+'Obrazac 2. PPN22'!G23+'Obrazac 2. PPN23'!G23+'Obrazac 2. PPN24'!G23+'Obrazac 2. PPN25'!G23+'Obrazac 2. PPN26'!G23+'Obrazac 2. PPN27'!G23+'Obrazac 2. PPN28'!G23+'Obrazac 2. PPN29'!G23+'Obrazac 2. PPN30'!G23</f>
        <v>300154.31000000006</v>
      </c>
      <c r="H23" s="101">
        <f>'Obrazac 2. Opšta namjena'!H23+'Obrazac 2. PPN1'!H23+'Obrazac 2. PPN2'!H23+'Obrazac 2. PPN3'!H23+'Obrazac 2. PPN4'!H23+'Obrazac 2. PPN5'!H23+'Obrazac 2. PPN6'!H23+'Obrazac 2. PPN7'!H23+'Obrazac 2. PPN8'!H23+'Obrazac 2. PPN9'!H23+'Obrazac 2. PPN10'!H23+'Obrazac 2. PPN11'!H23+'Obrazac 2. PPN12'!H23+'Obrazac 2. PPN13'!H23+'Obrazac 2. PPN14'!H23+'Obrazac 2. PPN15'!H23+'Obrazac 2. PPN16'!H23+'Obrazac 2. PPN17'!H23+'Obrazac 2. PPN18'!H23+'Obrazac 2. PPN19'!H23+'Obrazac 2. PPN20'!H23+'Obrazac 2. PPN21'!H23+'Obrazac 2. PPN22'!H23+'Obrazac 2. PPN23'!H23+'Obrazac 2. PPN24'!H23+'Obrazac 2. PPN25'!H23+'Obrazac 2. PPN26'!H23+'Obrazac 2. PPN27'!H23+'Obrazac 2. PPN28'!H23+'Obrazac 2. PPN29'!H23+'Obrazac 2. PPN30'!H23</f>
        <v>302328.09999999998</v>
      </c>
      <c r="I23" s="24">
        <f t="shared" si="0"/>
        <v>0.62483380939580435</v>
      </c>
      <c r="J23" s="23">
        <f t="shared" si="1"/>
        <v>0.99280983143809687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1">
        <f>'Obrazac 2. Opšta namjena'!D24+'Obrazac 2. PPN1'!D24+'Obrazac 2. PPN2'!D24+'Obrazac 2. PPN3'!D24+'Obrazac 2. PPN4'!D24+'Obrazac 2. PPN5'!D24+'Obrazac 2. PPN6'!D24+'Obrazac 2. PPN7'!D24+'Obrazac 2. PPN8'!D24+'Obrazac 2. PPN9'!D24+'Obrazac 2. PPN10'!D24+'Obrazac 2. PPN11'!D24+'Obrazac 2. PPN12'!D24+'Obrazac 2. PPN13'!D24+'Obrazac 2. PPN14'!D24+'Obrazac 2. PPN15'!D24+'Obrazac 2. PPN16'!D24+'Obrazac 2. PPN17'!D24+'Obrazac 2. PPN18'!D24+'Obrazac 2. PPN19'!D24+'Obrazac 2. PPN20'!D24+'Obrazac 2. PPN21'!D24+'Obrazac 2. PPN22'!D24+'Obrazac 2. PPN23'!D24+'Obrazac 2. PPN24'!D24+'Obrazac 2. PPN25'!D24+'Obrazac 2. PPN26'!D24+'Obrazac 2. PPN27'!D24+'Obrazac 2. PPN28'!D24+'Obrazac 2. PPN29'!D24+'Obrazac 2. PPN30'!D24</f>
        <v>135000</v>
      </c>
      <c r="E24" s="101">
        <f>'Obrazac 2. Opšta namjena'!E24+'Obrazac 2. PPN1'!E24+'Obrazac 2. PPN2'!E24+'Obrazac 2. PPN3'!E24+'Obrazac 2. PPN4'!E24+'Obrazac 2. PPN5'!E24+'Obrazac 2. PPN6'!E24+'Obrazac 2. PPN7'!E24+'Obrazac 2. PPN8'!E24+'Obrazac 2. PPN9'!E24+'Obrazac 2. PPN10'!E24+'Obrazac 2. PPN11'!E24+'Obrazac 2. PPN12'!E24+'Obrazac 2. PPN13'!E24+'Obrazac 2. PPN14'!E24+'Obrazac 2. PPN15'!E24+'Obrazac 2. PPN16'!E24+'Obrazac 2. PPN17'!E24+'Obrazac 2. PPN18'!E24+'Obrazac 2. PPN19'!E24+'Obrazac 2. PPN20'!E24+'Obrazac 2. PPN21'!E24+'Obrazac 2. PPN22'!E24+'Obrazac 2. PPN23'!E24+'Obrazac 2. PPN24'!E24+'Obrazac 2. PPN25'!E24+'Obrazac 2. PPN26'!E24+'Obrazac 2. PPN27'!E24+'Obrazac 2. PPN28'!E24+'Obrazac 2. PPN29'!E24+'Obrazac 2. PPN30'!E24</f>
        <v>3599.75</v>
      </c>
      <c r="F24" s="101">
        <f>'Obrazac 2. Opšta namjena'!F24+'Obrazac 2. PPN1'!F24+'Obrazac 2. PPN2'!F24+'Obrazac 2. PPN3'!F24+'Obrazac 2. PPN4'!F24+'Obrazac 2. PPN5'!F24+'Obrazac 2. PPN6'!F24+'Obrazac 2. PPN7'!F24+'Obrazac 2. PPN8'!F24+'Obrazac 2. PPN9'!F24+'Obrazac 2. PPN10'!F24+'Obrazac 2. PPN11'!F24+'Obrazac 2. PPN12'!F24+'Obrazac 2. PPN13'!F24+'Obrazac 2. PPN14'!F24+'Obrazac 2. PPN15'!F24+'Obrazac 2. PPN16'!F24+'Obrazac 2. PPN17'!F24+'Obrazac 2. PPN18'!F24+'Obrazac 2. PPN19'!F24+'Obrazac 2. PPN20'!F24+'Obrazac 2. PPN21'!F24+'Obrazac 2. PPN22'!F24+'Obrazac 2. PPN23'!F24+'Obrazac 2. PPN24'!F24+'Obrazac 2. PPN25'!F24+'Obrazac 2. PPN26'!F24+'Obrazac 2. PPN27'!F24+'Obrazac 2. PPN28'!F24+'Obrazac 2. PPN29'!F24+'Obrazac 2. PPN30'!F24</f>
        <v>138599.75</v>
      </c>
      <c r="G24" s="101">
        <f>'Obrazac 2. Opšta namjena'!G24+'Obrazac 2. PPN1'!G24+'Obrazac 2. PPN2'!G24+'Obrazac 2. PPN3'!G24+'Obrazac 2. PPN4'!G24+'Obrazac 2. PPN5'!G24+'Obrazac 2. PPN6'!G24+'Obrazac 2. PPN7'!G24+'Obrazac 2. PPN8'!G24+'Obrazac 2. PPN9'!G24+'Obrazac 2. PPN10'!G24+'Obrazac 2. PPN11'!G24+'Obrazac 2. PPN12'!G24+'Obrazac 2. PPN13'!G24+'Obrazac 2. PPN14'!G24+'Obrazac 2. PPN15'!G24+'Obrazac 2. PPN16'!G24+'Obrazac 2. PPN17'!G24+'Obrazac 2. PPN18'!G24+'Obrazac 2. PPN19'!G24+'Obrazac 2. PPN20'!G24+'Obrazac 2. PPN21'!G24+'Obrazac 2. PPN22'!G24+'Obrazac 2. PPN23'!G24+'Obrazac 2. PPN24'!G24+'Obrazac 2. PPN25'!G24+'Obrazac 2. PPN26'!G24+'Obrazac 2. PPN27'!G24+'Obrazac 2. PPN28'!G24+'Obrazac 2. PPN29'!G24+'Obrazac 2. PPN30'!G24</f>
        <v>85757.119999999995</v>
      </c>
      <c r="H24" s="101">
        <f>'Obrazac 2. Opšta namjena'!H24+'Obrazac 2. PPN1'!H24+'Obrazac 2. PPN2'!H24+'Obrazac 2. PPN3'!H24+'Obrazac 2. PPN4'!H24+'Obrazac 2. PPN5'!H24+'Obrazac 2. PPN6'!H24+'Obrazac 2. PPN7'!H24+'Obrazac 2. PPN8'!H24+'Obrazac 2. PPN9'!H24+'Obrazac 2. PPN10'!H24+'Obrazac 2. PPN11'!H24+'Obrazac 2. PPN12'!H24+'Obrazac 2. PPN13'!H24+'Obrazac 2. PPN14'!H24+'Obrazac 2. PPN15'!H24+'Obrazac 2. PPN16'!H24+'Obrazac 2. PPN17'!H24+'Obrazac 2. PPN18'!H24+'Obrazac 2. PPN19'!H24+'Obrazac 2. PPN20'!H24+'Obrazac 2. PPN21'!H24+'Obrazac 2. PPN22'!H24+'Obrazac 2. PPN23'!H24+'Obrazac 2. PPN24'!H24+'Obrazac 2. PPN25'!H24+'Obrazac 2. PPN26'!H24+'Obrazac 2. PPN27'!H24+'Obrazac 2. PPN28'!H24+'Obrazac 2. PPN29'!H24+'Obrazac 2. PPN30'!H24</f>
        <v>106832.49</v>
      </c>
      <c r="I24" s="24">
        <f t="shared" si="0"/>
        <v>0.61873935559046822</v>
      </c>
      <c r="J24" s="23">
        <f t="shared" si="1"/>
        <v>0.80272508859430303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1">
        <f>'Obrazac 2. Opšta namjena'!D25+'Obrazac 2. PPN1'!D25+'Obrazac 2. PPN2'!D25+'Obrazac 2. PPN3'!D25+'Obrazac 2. PPN4'!D25+'Obrazac 2. PPN5'!D25+'Obrazac 2. PPN6'!D25+'Obrazac 2. PPN7'!D25+'Obrazac 2. PPN8'!D25+'Obrazac 2. PPN9'!D25+'Obrazac 2. PPN10'!D25+'Obrazac 2. PPN11'!D25+'Obrazac 2. PPN12'!D25+'Obrazac 2. PPN13'!D25+'Obrazac 2. PPN14'!D25+'Obrazac 2. PPN15'!D25+'Obrazac 2. PPN16'!D25+'Obrazac 2. PPN17'!D25+'Obrazac 2. PPN18'!D25+'Obrazac 2. PPN19'!D25+'Obrazac 2. PPN20'!D25+'Obrazac 2. PPN21'!D25+'Obrazac 2. PPN22'!D25+'Obrazac 2. PPN23'!D25+'Obrazac 2. PPN24'!D25+'Obrazac 2. PPN25'!D25+'Obrazac 2. PPN26'!D25+'Obrazac 2. PPN27'!D25+'Obrazac 2. PPN28'!D25+'Obrazac 2. PPN29'!D25+'Obrazac 2. PPN30'!D25</f>
        <v>0</v>
      </c>
      <c r="E25" s="101">
        <f>'Obrazac 2. Opšta namjena'!E25+'Obrazac 2. PPN1'!E25+'Obrazac 2. PPN2'!E25+'Obrazac 2. PPN3'!E25+'Obrazac 2. PPN4'!E25+'Obrazac 2. PPN5'!E25+'Obrazac 2. PPN6'!E25+'Obrazac 2. PPN7'!E25+'Obrazac 2. PPN8'!E25+'Obrazac 2. PPN9'!E25+'Obrazac 2. PPN10'!E25+'Obrazac 2. PPN11'!E25+'Obrazac 2. PPN12'!E25+'Obrazac 2. PPN13'!E25+'Obrazac 2. PPN14'!E25+'Obrazac 2. PPN15'!E25+'Obrazac 2. PPN16'!E25+'Obrazac 2. PPN17'!E25+'Obrazac 2. PPN18'!E25+'Obrazac 2. PPN19'!E25+'Obrazac 2. PPN20'!E25+'Obrazac 2. PPN21'!E25+'Obrazac 2. PPN22'!E25+'Obrazac 2. PPN23'!E25+'Obrazac 2. PPN24'!E25+'Obrazac 2. PPN25'!E25+'Obrazac 2. PPN26'!E25+'Obrazac 2. PPN27'!E25+'Obrazac 2. PPN28'!E25+'Obrazac 2. PPN29'!E25+'Obrazac 2. PPN30'!E25</f>
        <v>0</v>
      </c>
      <c r="F25" s="101">
        <f>'Obrazac 2. Opšta namjena'!F25+'Obrazac 2. PPN1'!F25+'Obrazac 2. PPN2'!F25+'Obrazac 2. PPN3'!F25+'Obrazac 2. PPN4'!F25+'Obrazac 2. PPN5'!F25+'Obrazac 2. PPN6'!F25+'Obrazac 2. PPN7'!F25+'Obrazac 2. PPN8'!F25+'Obrazac 2. PPN9'!F25+'Obrazac 2. PPN10'!F25+'Obrazac 2. PPN11'!F25+'Obrazac 2. PPN12'!F25+'Obrazac 2. PPN13'!F25+'Obrazac 2. PPN14'!F25+'Obrazac 2. PPN15'!F25+'Obrazac 2. PPN16'!F25+'Obrazac 2. PPN17'!F25+'Obrazac 2. PPN18'!F25+'Obrazac 2. PPN19'!F25+'Obrazac 2. PPN20'!F25+'Obrazac 2. PPN21'!F25+'Obrazac 2. PPN22'!F25+'Obrazac 2. PPN23'!F25+'Obrazac 2. PPN24'!F25+'Obrazac 2. PPN25'!F25+'Obrazac 2. PPN26'!F25+'Obrazac 2. PPN27'!F25+'Obrazac 2. PPN28'!F25+'Obrazac 2. PPN29'!F25+'Obrazac 2. PPN30'!F25</f>
        <v>0</v>
      </c>
      <c r="G25" s="101">
        <f>'Obrazac 2. Opšta namjena'!G25+'Obrazac 2. PPN1'!G25+'Obrazac 2. PPN2'!G25+'Obrazac 2. PPN3'!G25+'Obrazac 2. PPN4'!G25+'Obrazac 2. PPN5'!G25+'Obrazac 2. PPN6'!G25+'Obrazac 2. PPN7'!G25+'Obrazac 2. PPN8'!G25+'Obrazac 2. PPN9'!G25+'Obrazac 2. PPN10'!G25+'Obrazac 2. PPN11'!G25+'Obrazac 2. PPN12'!G25+'Obrazac 2. PPN13'!G25+'Obrazac 2. PPN14'!G25+'Obrazac 2. PPN15'!G25+'Obrazac 2. PPN16'!G25+'Obrazac 2. PPN17'!G25+'Obrazac 2. PPN18'!G25+'Obrazac 2. PPN19'!G25+'Obrazac 2. PPN20'!G25+'Obrazac 2. PPN21'!G25+'Obrazac 2. PPN22'!G25+'Obrazac 2. PPN23'!G25+'Obrazac 2. PPN24'!G25+'Obrazac 2. PPN25'!G25+'Obrazac 2. PPN26'!G25+'Obrazac 2. PPN27'!G25+'Obrazac 2. PPN28'!G25+'Obrazac 2. PPN29'!G25+'Obrazac 2. PPN30'!G25</f>
        <v>0</v>
      </c>
      <c r="H25" s="101">
        <f>'Obrazac 2. Opšta namjena'!H25+'Obrazac 2. PPN1'!H25+'Obrazac 2. PPN2'!H25+'Obrazac 2. PPN3'!H25+'Obrazac 2. PPN4'!H25+'Obrazac 2. PPN5'!H25+'Obrazac 2. PPN6'!H25+'Obrazac 2. PPN7'!H25+'Obrazac 2. PPN8'!H25+'Obrazac 2. PPN9'!H25+'Obrazac 2. PPN10'!H25+'Obrazac 2. PPN11'!H25+'Obrazac 2. PPN12'!H25+'Obrazac 2. PPN13'!H25+'Obrazac 2. PPN14'!H25+'Obrazac 2. PPN15'!H25+'Obrazac 2. PPN16'!H25+'Obrazac 2. PPN17'!H25+'Obrazac 2. PPN18'!H25+'Obrazac 2. PPN19'!H25+'Obrazac 2. PPN20'!H25+'Obrazac 2. PPN21'!H25+'Obrazac 2. PPN22'!H25+'Obrazac 2. PPN23'!H25+'Obrazac 2. PPN24'!H25+'Obrazac 2. PPN25'!H25+'Obrazac 2. PPN26'!H25+'Obrazac 2. PPN27'!H25+'Obrazac 2. PPN28'!H25+'Obrazac 2. PPN29'!H25+'Obrazac 2. PPN30'!H25</f>
        <v>0</v>
      </c>
      <c r="I25" s="24" t="e">
        <f t="shared" si="0"/>
        <v>#DIV/0!</v>
      </c>
      <c r="J25" s="23" t="e">
        <f t="shared" si="1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1">
        <f>'Obrazac 2. Opšta namjena'!D26+'Obrazac 2. PPN1'!D26+'Obrazac 2. PPN2'!D26+'Obrazac 2. PPN3'!D26+'Obrazac 2. PPN4'!D26+'Obrazac 2. PPN5'!D26+'Obrazac 2. PPN6'!D26+'Obrazac 2. PPN7'!D26+'Obrazac 2. PPN8'!D26+'Obrazac 2. PPN9'!D26+'Obrazac 2. PPN10'!D26+'Obrazac 2. PPN11'!D26+'Obrazac 2. PPN12'!D26+'Obrazac 2. PPN13'!D26+'Obrazac 2. PPN14'!D26+'Obrazac 2. PPN15'!D26+'Obrazac 2. PPN16'!D26+'Obrazac 2. PPN17'!D26+'Obrazac 2. PPN18'!D26+'Obrazac 2. PPN19'!D26+'Obrazac 2. PPN20'!D26+'Obrazac 2. PPN21'!D26+'Obrazac 2. PPN22'!D26+'Obrazac 2. PPN23'!D26+'Obrazac 2. PPN24'!D26+'Obrazac 2. PPN25'!D26+'Obrazac 2. PPN26'!D26+'Obrazac 2. PPN27'!D26+'Obrazac 2. PPN28'!D26+'Obrazac 2. PPN29'!D26+'Obrazac 2. PPN30'!D26</f>
        <v>78000</v>
      </c>
      <c r="E26" s="101">
        <f>'Obrazac 2. Opšta namjena'!E26+'Obrazac 2. PPN1'!E26+'Obrazac 2. PPN2'!E26+'Obrazac 2. PPN3'!E26+'Obrazac 2. PPN4'!E26+'Obrazac 2. PPN5'!E26+'Obrazac 2. PPN6'!E26+'Obrazac 2. PPN7'!E26+'Obrazac 2. PPN8'!E26+'Obrazac 2. PPN9'!E26+'Obrazac 2. PPN10'!E26+'Obrazac 2. PPN11'!E26+'Obrazac 2. PPN12'!E26+'Obrazac 2. PPN13'!E26+'Obrazac 2. PPN14'!E26+'Obrazac 2. PPN15'!E26+'Obrazac 2. PPN16'!E26+'Obrazac 2. PPN17'!E26+'Obrazac 2. PPN18'!E26+'Obrazac 2. PPN19'!E26+'Obrazac 2. PPN20'!E26+'Obrazac 2. PPN21'!E26+'Obrazac 2. PPN22'!E26+'Obrazac 2. PPN23'!E26+'Obrazac 2. PPN24'!E26+'Obrazac 2. PPN25'!E26+'Obrazac 2. PPN26'!E26+'Obrazac 2. PPN27'!E26+'Obrazac 2. PPN28'!E26+'Obrazac 2. PPN29'!E26+'Obrazac 2. PPN30'!E26</f>
        <v>15934.6</v>
      </c>
      <c r="F26" s="101">
        <f>'Obrazac 2. Opšta namjena'!F26+'Obrazac 2. PPN1'!F26+'Obrazac 2. PPN2'!F26+'Obrazac 2. PPN3'!F26+'Obrazac 2. PPN4'!F26+'Obrazac 2. PPN5'!F26+'Obrazac 2. PPN6'!F26+'Obrazac 2. PPN7'!F26+'Obrazac 2. PPN8'!F26+'Obrazac 2. PPN9'!F26+'Obrazac 2. PPN10'!F26+'Obrazac 2. PPN11'!F26+'Obrazac 2. PPN12'!F26+'Obrazac 2. PPN13'!F26+'Obrazac 2. PPN14'!F26+'Obrazac 2. PPN15'!F26+'Obrazac 2. PPN16'!F26+'Obrazac 2. PPN17'!F26+'Obrazac 2. PPN18'!F26+'Obrazac 2. PPN19'!F26+'Obrazac 2. PPN20'!F26+'Obrazac 2. PPN21'!F26+'Obrazac 2. PPN22'!F26+'Obrazac 2. PPN23'!F26+'Obrazac 2. PPN24'!F26+'Obrazac 2. PPN25'!F26+'Obrazac 2. PPN26'!F26+'Obrazac 2. PPN27'!F26+'Obrazac 2. PPN28'!F26+'Obrazac 2. PPN29'!F26+'Obrazac 2. PPN30'!F26</f>
        <v>93934.6</v>
      </c>
      <c r="G26" s="101">
        <f>'Obrazac 2. Opšta namjena'!G26+'Obrazac 2. PPN1'!G26+'Obrazac 2. PPN2'!G26+'Obrazac 2. PPN3'!G26+'Obrazac 2. PPN4'!G26+'Obrazac 2. PPN5'!G26+'Obrazac 2. PPN6'!G26+'Obrazac 2. PPN7'!G26+'Obrazac 2. PPN8'!G26+'Obrazac 2. PPN9'!G26+'Obrazac 2. PPN10'!G26+'Obrazac 2. PPN11'!G26+'Obrazac 2. PPN12'!G26+'Obrazac 2. PPN13'!G26+'Obrazac 2. PPN14'!G26+'Obrazac 2. PPN15'!G26+'Obrazac 2. PPN16'!G26+'Obrazac 2. PPN17'!G26+'Obrazac 2. PPN18'!G26+'Obrazac 2. PPN19'!G26+'Obrazac 2. PPN20'!G26+'Obrazac 2. PPN21'!G26+'Obrazac 2. PPN22'!G26+'Obrazac 2. PPN23'!G26+'Obrazac 2. PPN24'!G26+'Obrazac 2. PPN25'!G26+'Obrazac 2. PPN26'!G26+'Obrazac 2. PPN27'!G26+'Obrazac 2. PPN28'!G26+'Obrazac 2. PPN29'!G26+'Obrazac 2. PPN30'!G26</f>
        <v>41612.829999999994</v>
      </c>
      <c r="H26" s="101">
        <f>'Obrazac 2. Opšta namjena'!H26+'Obrazac 2. PPN1'!H26+'Obrazac 2. PPN2'!H26+'Obrazac 2. PPN3'!H26+'Obrazac 2. PPN4'!H26+'Obrazac 2. PPN5'!H26+'Obrazac 2. PPN6'!H26+'Obrazac 2. PPN7'!H26+'Obrazac 2. PPN8'!H26+'Obrazac 2. PPN9'!H26+'Obrazac 2. PPN10'!H26+'Obrazac 2. PPN11'!H26+'Obrazac 2. PPN12'!H26+'Obrazac 2. PPN13'!H26+'Obrazac 2. PPN14'!H26+'Obrazac 2. PPN15'!H26+'Obrazac 2. PPN16'!H26+'Obrazac 2. PPN17'!H26+'Obrazac 2. PPN18'!H26+'Obrazac 2. PPN19'!H26+'Obrazac 2. PPN20'!H26+'Obrazac 2. PPN21'!H26+'Obrazac 2. PPN22'!H26+'Obrazac 2. PPN23'!H26+'Obrazac 2. PPN24'!H26+'Obrazac 2. PPN25'!H26+'Obrazac 2. PPN26'!H26+'Obrazac 2. PPN27'!H26+'Obrazac 2. PPN28'!H26+'Obrazac 2. PPN29'!H26+'Obrazac 2. PPN30'!H26</f>
        <v>62604.160000000003</v>
      </c>
      <c r="I26" s="24">
        <f t="shared" si="0"/>
        <v>0.44299789427963704</v>
      </c>
      <c r="J26" s="23">
        <f t="shared" si="1"/>
        <v>0.66469752169823848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1">
        <f>'Obrazac 2. Opšta namjena'!D27+'Obrazac 2. PPN1'!D27+'Obrazac 2. PPN2'!D27+'Obrazac 2. PPN3'!D27+'Obrazac 2. PPN4'!D27+'Obrazac 2. PPN5'!D27+'Obrazac 2. PPN6'!D27+'Obrazac 2. PPN7'!D27+'Obrazac 2. PPN8'!D27+'Obrazac 2. PPN9'!D27+'Obrazac 2. PPN10'!D27+'Obrazac 2. PPN11'!D27+'Obrazac 2. PPN12'!D27+'Obrazac 2. PPN13'!D27+'Obrazac 2. PPN14'!D27+'Obrazac 2. PPN15'!D27+'Obrazac 2. PPN16'!D27+'Obrazac 2. PPN17'!D27+'Obrazac 2. PPN18'!D27+'Obrazac 2. PPN19'!D27+'Obrazac 2. PPN20'!D27+'Obrazac 2. PPN21'!D27+'Obrazac 2. PPN22'!D27+'Obrazac 2. PPN23'!D27+'Obrazac 2. PPN24'!D27+'Obrazac 2. PPN25'!D27+'Obrazac 2. PPN26'!D27+'Obrazac 2. PPN27'!D27+'Obrazac 2. PPN28'!D27+'Obrazac 2. PPN29'!D27+'Obrazac 2. PPN30'!D27</f>
        <v>51000</v>
      </c>
      <c r="E27" s="101">
        <f>'Obrazac 2. Opšta namjena'!E27+'Obrazac 2. PPN1'!E27+'Obrazac 2. PPN2'!E27+'Obrazac 2. PPN3'!E27+'Obrazac 2. PPN4'!E27+'Obrazac 2. PPN5'!E27+'Obrazac 2. PPN6'!E27+'Obrazac 2. PPN7'!E27+'Obrazac 2. PPN8'!E27+'Obrazac 2. PPN9'!E27+'Obrazac 2. PPN10'!E27+'Obrazac 2. PPN11'!E27+'Obrazac 2. PPN12'!E27+'Obrazac 2. PPN13'!E27+'Obrazac 2. PPN14'!E27+'Obrazac 2. PPN15'!E27+'Obrazac 2. PPN16'!E27+'Obrazac 2. PPN17'!E27+'Obrazac 2. PPN18'!E27+'Obrazac 2. PPN19'!E27+'Obrazac 2. PPN20'!E27+'Obrazac 2. PPN21'!E27+'Obrazac 2. PPN22'!E27+'Obrazac 2. PPN23'!E27+'Obrazac 2. PPN24'!E27+'Obrazac 2. PPN25'!E27+'Obrazac 2. PPN26'!E27+'Obrazac 2. PPN27'!E27+'Obrazac 2. PPN28'!E27+'Obrazac 2. PPN29'!E27+'Obrazac 2. PPN30'!E27</f>
        <v>0</v>
      </c>
      <c r="F27" s="101">
        <f>'Obrazac 2. Opšta namjena'!F27+'Obrazac 2. PPN1'!F27+'Obrazac 2. PPN2'!F27+'Obrazac 2. PPN3'!F27+'Obrazac 2. PPN4'!F27+'Obrazac 2. PPN5'!F27+'Obrazac 2. PPN6'!F27+'Obrazac 2. PPN7'!F27+'Obrazac 2. PPN8'!F27+'Obrazac 2. PPN9'!F27+'Obrazac 2. PPN10'!F27+'Obrazac 2. PPN11'!F27+'Obrazac 2. PPN12'!F27+'Obrazac 2. PPN13'!F27+'Obrazac 2. PPN14'!F27+'Obrazac 2. PPN15'!F27+'Obrazac 2. PPN16'!F27+'Obrazac 2. PPN17'!F27+'Obrazac 2. PPN18'!F27+'Obrazac 2. PPN19'!F27+'Obrazac 2. PPN20'!F27+'Obrazac 2. PPN21'!F27+'Obrazac 2. PPN22'!F27+'Obrazac 2. PPN23'!F27+'Obrazac 2. PPN24'!F27+'Obrazac 2. PPN25'!F27+'Obrazac 2. PPN26'!F27+'Obrazac 2. PPN27'!F27+'Obrazac 2. PPN28'!F27+'Obrazac 2. PPN29'!F27+'Obrazac 2. PPN30'!F27</f>
        <v>51000</v>
      </c>
      <c r="G27" s="101">
        <f>'Obrazac 2. Opšta namjena'!G27+'Obrazac 2. PPN1'!G27+'Obrazac 2. PPN2'!G27+'Obrazac 2. PPN3'!G27+'Obrazac 2. PPN4'!G27+'Obrazac 2. PPN5'!G27+'Obrazac 2. PPN6'!G27+'Obrazac 2. PPN7'!G27+'Obrazac 2. PPN8'!G27+'Obrazac 2. PPN9'!G27+'Obrazac 2. PPN10'!G27+'Obrazac 2. PPN11'!G27+'Obrazac 2. PPN12'!G27+'Obrazac 2. PPN13'!G27+'Obrazac 2. PPN14'!G27+'Obrazac 2. PPN15'!G27+'Obrazac 2. PPN16'!G27+'Obrazac 2. PPN17'!G27+'Obrazac 2. PPN18'!G27+'Obrazac 2. PPN19'!G27+'Obrazac 2. PPN20'!G27+'Obrazac 2. PPN21'!G27+'Obrazac 2. PPN22'!G27+'Obrazac 2. PPN23'!G27+'Obrazac 2. PPN24'!G27+'Obrazac 2. PPN25'!G27+'Obrazac 2. PPN26'!G27+'Obrazac 2. PPN27'!G27+'Obrazac 2. PPN28'!G27+'Obrazac 2. PPN29'!G27+'Obrazac 2. PPN30'!G27</f>
        <v>31893.09</v>
      </c>
      <c r="H27" s="101">
        <f>'Obrazac 2. Opšta namjena'!H27+'Obrazac 2. PPN1'!H27+'Obrazac 2. PPN2'!H27+'Obrazac 2. PPN3'!H27+'Obrazac 2. PPN4'!H27+'Obrazac 2. PPN5'!H27+'Obrazac 2. PPN6'!H27+'Obrazac 2. PPN7'!H27+'Obrazac 2. PPN8'!H27+'Obrazac 2. PPN9'!H27+'Obrazac 2. PPN10'!H27+'Obrazac 2. PPN11'!H27+'Obrazac 2. PPN12'!H27+'Obrazac 2. PPN13'!H27+'Obrazac 2. PPN14'!H27+'Obrazac 2. PPN15'!H27+'Obrazac 2. PPN16'!H27+'Obrazac 2. PPN17'!H27+'Obrazac 2. PPN18'!H27+'Obrazac 2. PPN19'!H27+'Obrazac 2. PPN20'!H27+'Obrazac 2. PPN21'!H27+'Obrazac 2. PPN22'!H27+'Obrazac 2. PPN23'!H27+'Obrazac 2. PPN24'!H27+'Obrazac 2. PPN25'!H27+'Obrazac 2. PPN26'!H27+'Obrazac 2. PPN27'!H27+'Obrazac 2. PPN28'!H27+'Obrazac 2. PPN29'!H27+'Obrazac 2. PPN30'!H27</f>
        <v>35684.33</v>
      </c>
      <c r="I27" s="24">
        <f t="shared" si="0"/>
        <v>0.62535470588235298</v>
      </c>
      <c r="J27" s="23">
        <f t="shared" si="1"/>
        <v>0.89375616692256799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1">
        <f>'Obrazac 2. Opšta namjena'!D28+'Obrazac 2. PPN1'!D28+'Obrazac 2. PPN2'!D28+'Obrazac 2. PPN3'!D28+'Obrazac 2. PPN4'!D28+'Obrazac 2. PPN5'!D28+'Obrazac 2. PPN6'!D28+'Obrazac 2. PPN7'!D28+'Obrazac 2. PPN8'!D28+'Obrazac 2. PPN9'!D28+'Obrazac 2. PPN10'!D28+'Obrazac 2. PPN11'!D28+'Obrazac 2. PPN12'!D28+'Obrazac 2. PPN13'!D28+'Obrazac 2. PPN14'!D28+'Obrazac 2. PPN15'!D28+'Obrazac 2. PPN16'!D28+'Obrazac 2. PPN17'!D28+'Obrazac 2. PPN18'!D28+'Obrazac 2. PPN19'!D28+'Obrazac 2. PPN20'!D28+'Obrazac 2. PPN21'!D28+'Obrazac 2. PPN22'!D28+'Obrazac 2. PPN23'!D28+'Obrazac 2. PPN24'!D28+'Obrazac 2. PPN25'!D28+'Obrazac 2. PPN26'!D28+'Obrazac 2. PPN27'!D28+'Obrazac 2. PPN28'!D28+'Obrazac 2. PPN29'!D28+'Obrazac 2. PPN30'!D28</f>
        <v>29000</v>
      </c>
      <c r="E28" s="101">
        <f>'Obrazac 2. Opšta namjena'!E28+'Obrazac 2. PPN1'!E28+'Obrazac 2. PPN2'!E28+'Obrazac 2. PPN3'!E28+'Obrazac 2. PPN4'!E28+'Obrazac 2. PPN5'!E28+'Obrazac 2. PPN6'!E28+'Obrazac 2. PPN7'!E28+'Obrazac 2. PPN8'!E28+'Obrazac 2. PPN9'!E28+'Obrazac 2. PPN10'!E28+'Obrazac 2. PPN11'!E28+'Obrazac 2. PPN12'!E28+'Obrazac 2. PPN13'!E28+'Obrazac 2. PPN14'!E28+'Obrazac 2. PPN15'!E28+'Obrazac 2. PPN16'!E28+'Obrazac 2. PPN17'!E28+'Obrazac 2. PPN18'!E28+'Obrazac 2. PPN19'!E28+'Obrazac 2. PPN20'!E28+'Obrazac 2. PPN21'!E28+'Obrazac 2. PPN22'!E28+'Obrazac 2. PPN23'!E28+'Obrazac 2. PPN24'!E28+'Obrazac 2. PPN25'!E28+'Obrazac 2. PPN26'!E28+'Obrazac 2. PPN27'!E28+'Obrazac 2. PPN28'!E28+'Obrazac 2. PPN29'!E28+'Obrazac 2. PPN30'!E28</f>
        <v>2000</v>
      </c>
      <c r="F28" s="101">
        <f>'Obrazac 2. Opšta namjena'!F28+'Obrazac 2. PPN1'!F28+'Obrazac 2. PPN2'!F28+'Obrazac 2. PPN3'!F28+'Obrazac 2. PPN4'!F28+'Obrazac 2. PPN5'!F28+'Obrazac 2. PPN6'!F28+'Obrazac 2. PPN7'!F28+'Obrazac 2. PPN8'!F28+'Obrazac 2. PPN9'!F28+'Obrazac 2. PPN10'!F28+'Obrazac 2. PPN11'!F28+'Obrazac 2. PPN12'!F28+'Obrazac 2. PPN13'!F28+'Obrazac 2. PPN14'!F28+'Obrazac 2. PPN15'!F28+'Obrazac 2. PPN16'!F28+'Obrazac 2. PPN17'!F28+'Obrazac 2. PPN18'!F28+'Obrazac 2. PPN19'!F28+'Obrazac 2. PPN20'!F28+'Obrazac 2. PPN21'!F28+'Obrazac 2. PPN22'!F28+'Obrazac 2. PPN23'!F28+'Obrazac 2. PPN24'!F28+'Obrazac 2. PPN25'!F28+'Obrazac 2. PPN26'!F28+'Obrazac 2. PPN27'!F28+'Obrazac 2. PPN28'!F28+'Obrazac 2. PPN29'!F28+'Obrazac 2. PPN30'!F28</f>
        <v>31000</v>
      </c>
      <c r="G28" s="101">
        <f>'Obrazac 2. Opšta namjena'!G28+'Obrazac 2. PPN1'!G28+'Obrazac 2. PPN2'!G28+'Obrazac 2. PPN3'!G28+'Obrazac 2. PPN4'!G28+'Obrazac 2. PPN5'!G28+'Obrazac 2. PPN6'!G28+'Obrazac 2. PPN7'!G28+'Obrazac 2. PPN8'!G28+'Obrazac 2. PPN9'!G28+'Obrazac 2. PPN10'!G28+'Obrazac 2. PPN11'!G28+'Obrazac 2. PPN12'!G28+'Obrazac 2. PPN13'!G28+'Obrazac 2. PPN14'!G28+'Obrazac 2. PPN15'!G28+'Obrazac 2. PPN16'!G28+'Obrazac 2. PPN17'!G28+'Obrazac 2. PPN18'!G28+'Obrazac 2. PPN19'!G28+'Obrazac 2. PPN20'!G28+'Obrazac 2. PPN21'!G28+'Obrazac 2. PPN22'!G28+'Obrazac 2. PPN23'!G28+'Obrazac 2. PPN24'!G28+'Obrazac 2. PPN25'!G28+'Obrazac 2. PPN26'!G28+'Obrazac 2. PPN27'!G28+'Obrazac 2. PPN28'!G28+'Obrazac 2. PPN29'!G28+'Obrazac 2. PPN30'!G28</f>
        <v>30230</v>
      </c>
      <c r="H28" s="101">
        <f>'Obrazac 2. Opšta namjena'!H28+'Obrazac 2. PPN1'!H28+'Obrazac 2. PPN2'!H28+'Obrazac 2. PPN3'!H28+'Obrazac 2. PPN4'!H28+'Obrazac 2. PPN5'!H28+'Obrazac 2. PPN6'!H28+'Obrazac 2. PPN7'!H28+'Obrazac 2. PPN8'!H28+'Obrazac 2. PPN9'!H28+'Obrazac 2. PPN10'!H28+'Obrazac 2. PPN11'!H28+'Obrazac 2. PPN12'!H28+'Obrazac 2. PPN13'!H28+'Obrazac 2. PPN14'!H28+'Obrazac 2. PPN15'!H28+'Obrazac 2. PPN16'!H28+'Obrazac 2. PPN17'!H28+'Obrazac 2. PPN18'!H28+'Obrazac 2. PPN19'!H28+'Obrazac 2. PPN20'!H28+'Obrazac 2. PPN21'!H28+'Obrazac 2. PPN22'!H28+'Obrazac 2. PPN23'!H28+'Obrazac 2. PPN24'!H28+'Obrazac 2. PPN25'!H28+'Obrazac 2. PPN26'!H28+'Obrazac 2. PPN27'!H28+'Obrazac 2. PPN28'!H28+'Obrazac 2. PPN29'!H28+'Obrazac 2. PPN30'!H28</f>
        <v>25500.15</v>
      </c>
      <c r="I28" s="24">
        <f t="shared" si="0"/>
        <v>0.9751612903225807</v>
      </c>
      <c r="J28" s="23">
        <f t="shared" si="1"/>
        <v>1.1854832226477099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1">
        <f>'Obrazac 2. Opšta namjena'!D29+'Obrazac 2. PPN1'!D29+'Obrazac 2. PPN2'!D29+'Obrazac 2. PPN3'!D29+'Obrazac 2. PPN4'!D29+'Obrazac 2. PPN5'!D29+'Obrazac 2. PPN6'!D29+'Obrazac 2. PPN7'!D29+'Obrazac 2. PPN8'!D29+'Obrazac 2. PPN9'!D29+'Obrazac 2. PPN10'!D29+'Obrazac 2. PPN11'!D29+'Obrazac 2. PPN12'!D29+'Obrazac 2. PPN13'!D29+'Obrazac 2. PPN14'!D29+'Obrazac 2. PPN15'!D29+'Obrazac 2. PPN16'!D29+'Obrazac 2. PPN17'!D29+'Obrazac 2. PPN18'!D29+'Obrazac 2. PPN19'!D29+'Obrazac 2. PPN20'!D29+'Obrazac 2. PPN21'!D29+'Obrazac 2. PPN22'!D29+'Obrazac 2. PPN23'!D29+'Obrazac 2. PPN24'!D29+'Obrazac 2. PPN25'!D29+'Obrazac 2. PPN26'!D29+'Obrazac 2. PPN27'!D29+'Obrazac 2. PPN28'!D29+'Obrazac 2. PPN29'!D29+'Obrazac 2. PPN30'!D29</f>
        <v>58000</v>
      </c>
      <c r="E29" s="101">
        <f>'Obrazac 2. Opšta namjena'!E29+'Obrazac 2. PPN1'!E29+'Obrazac 2. PPN2'!E29+'Obrazac 2. PPN3'!E29+'Obrazac 2. PPN4'!E29+'Obrazac 2. PPN5'!E29+'Obrazac 2. PPN6'!E29+'Obrazac 2. PPN7'!E29+'Obrazac 2. PPN8'!E29+'Obrazac 2. PPN9'!E29+'Obrazac 2. PPN10'!E29+'Obrazac 2. PPN11'!E29+'Obrazac 2. PPN12'!E29+'Obrazac 2. PPN13'!E29+'Obrazac 2. PPN14'!E29+'Obrazac 2. PPN15'!E29+'Obrazac 2. PPN16'!E29+'Obrazac 2. PPN17'!E29+'Obrazac 2. PPN18'!E29+'Obrazac 2. PPN19'!E29+'Obrazac 2. PPN20'!E29+'Obrazac 2. PPN21'!E29+'Obrazac 2. PPN22'!E29+'Obrazac 2. PPN23'!E29+'Obrazac 2. PPN24'!E29+'Obrazac 2. PPN25'!E29+'Obrazac 2. PPN26'!E29+'Obrazac 2. PPN27'!E29+'Obrazac 2. PPN28'!E29+'Obrazac 2. PPN29'!E29+'Obrazac 2. PPN30'!E29</f>
        <v>13962.45</v>
      </c>
      <c r="F29" s="101">
        <f>'Obrazac 2. Opšta namjena'!F29+'Obrazac 2. PPN1'!F29+'Obrazac 2. PPN2'!F29+'Obrazac 2. PPN3'!F29+'Obrazac 2. PPN4'!F29+'Obrazac 2. PPN5'!F29+'Obrazac 2. PPN6'!F29+'Obrazac 2. PPN7'!F29+'Obrazac 2. PPN8'!F29+'Obrazac 2. PPN9'!F29+'Obrazac 2. PPN10'!F29+'Obrazac 2. PPN11'!F29+'Obrazac 2. PPN12'!F29+'Obrazac 2. PPN13'!F29+'Obrazac 2. PPN14'!F29+'Obrazac 2. PPN15'!F29+'Obrazac 2. PPN16'!F29+'Obrazac 2. PPN17'!F29+'Obrazac 2. PPN18'!F29+'Obrazac 2. PPN19'!F29+'Obrazac 2. PPN20'!F29+'Obrazac 2. PPN21'!F29+'Obrazac 2. PPN22'!F29+'Obrazac 2. PPN23'!F29+'Obrazac 2. PPN24'!F29+'Obrazac 2. PPN25'!F29+'Obrazac 2. PPN26'!F29+'Obrazac 2. PPN27'!F29+'Obrazac 2. PPN28'!F29+'Obrazac 2. PPN29'!F29+'Obrazac 2. PPN30'!F29</f>
        <v>71962.45</v>
      </c>
      <c r="G29" s="101">
        <f>'Obrazac 2. Opšta namjena'!G29+'Obrazac 2. PPN1'!G29+'Obrazac 2. PPN2'!G29+'Obrazac 2. PPN3'!G29+'Obrazac 2. PPN4'!G29+'Obrazac 2. PPN5'!G29+'Obrazac 2. PPN6'!G29+'Obrazac 2. PPN7'!G29+'Obrazac 2. PPN8'!G29+'Obrazac 2. PPN9'!G29+'Obrazac 2. PPN10'!G29+'Obrazac 2. PPN11'!G29+'Obrazac 2. PPN12'!G29+'Obrazac 2. PPN13'!G29+'Obrazac 2. PPN14'!G29+'Obrazac 2. PPN15'!G29+'Obrazac 2. PPN16'!G29+'Obrazac 2. PPN17'!G29+'Obrazac 2. PPN18'!G29+'Obrazac 2. PPN19'!G29+'Obrazac 2. PPN20'!G29+'Obrazac 2. PPN21'!G29+'Obrazac 2. PPN22'!G29+'Obrazac 2. PPN23'!G29+'Obrazac 2. PPN24'!G29+'Obrazac 2. PPN25'!G29+'Obrazac 2. PPN26'!G29+'Obrazac 2. PPN27'!G29+'Obrazac 2. PPN28'!G29+'Obrazac 2. PPN29'!G29+'Obrazac 2. PPN30'!G29</f>
        <v>25685.87</v>
      </c>
      <c r="H29" s="101">
        <f>'Obrazac 2. Opšta namjena'!H29+'Obrazac 2. PPN1'!H29+'Obrazac 2. PPN2'!H29+'Obrazac 2. PPN3'!H29+'Obrazac 2. PPN4'!H29+'Obrazac 2. PPN5'!H29+'Obrazac 2. PPN6'!H29+'Obrazac 2. PPN7'!H29+'Obrazac 2. PPN8'!H29+'Obrazac 2. PPN9'!H29+'Obrazac 2. PPN10'!H29+'Obrazac 2. PPN11'!H29+'Obrazac 2. PPN12'!H29+'Obrazac 2. PPN13'!H29+'Obrazac 2. PPN14'!H29+'Obrazac 2. PPN15'!H29+'Obrazac 2. PPN16'!H29+'Obrazac 2. PPN17'!H29+'Obrazac 2. PPN18'!H29+'Obrazac 2. PPN19'!H29+'Obrazac 2. PPN20'!H29+'Obrazac 2. PPN21'!H29+'Obrazac 2. PPN22'!H29+'Obrazac 2. PPN23'!H29+'Obrazac 2. PPN24'!H29+'Obrazac 2. PPN25'!H29+'Obrazac 2. PPN26'!H29+'Obrazac 2. PPN27'!H29+'Obrazac 2. PPN28'!H29+'Obrazac 2. PPN29'!H29+'Obrazac 2. PPN30'!H29</f>
        <v>42984.100000000006</v>
      </c>
      <c r="I29" s="24">
        <f t="shared" si="0"/>
        <v>0.3569343456205285</v>
      </c>
      <c r="J29" s="23">
        <f t="shared" si="1"/>
        <v>0.59756677469110664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1">
        <f>'Obrazac 2. Opšta namjena'!D30+'Obrazac 2. PPN1'!D30+'Obrazac 2. PPN2'!D30+'Obrazac 2. PPN3'!D30+'Obrazac 2. PPN4'!D30+'Obrazac 2. PPN5'!D30+'Obrazac 2. PPN6'!D30+'Obrazac 2. PPN7'!D30+'Obrazac 2. PPN8'!D30+'Obrazac 2. PPN9'!D30+'Obrazac 2. PPN10'!D30+'Obrazac 2. PPN11'!D30+'Obrazac 2. PPN12'!D30+'Obrazac 2. PPN13'!D30+'Obrazac 2. PPN14'!D30+'Obrazac 2. PPN15'!D30+'Obrazac 2. PPN16'!D30+'Obrazac 2. PPN17'!D30+'Obrazac 2. PPN18'!D30+'Obrazac 2. PPN19'!D30+'Obrazac 2. PPN20'!D30+'Obrazac 2. PPN21'!D30+'Obrazac 2. PPN22'!D30+'Obrazac 2. PPN23'!D30+'Obrazac 2. PPN24'!D30+'Obrazac 2. PPN25'!D30+'Obrazac 2. PPN26'!D30+'Obrazac 2. PPN27'!D30+'Obrazac 2. PPN28'!D30+'Obrazac 2. PPN29'!D30+'Obrazac 2. PPN30'!D30</f>
        <v>12000</v>
      </c>
      <c r="E30" s="101">
        <f>'Obrazac 2. Opšta namjena'!E30+'Obrazac 2. PPN1'!E30+'Obrazac 2. PPN2'!E30+'Obrazac 2. PPN3'!E30+'Obrazac 2. PPN4'!E30+'Obrazac 2. PPN5'!E30+'Obrazac 2. PPN6'!E30+'Obrazac 2. PPN7'!E30+'Obrazac 2. PPN8'!E30+'Obrazac 2. PPN9'!E30+'Obrazac 2. PPN10'!E30+'Obrazac 2. PPN11'!E30+'Obrazac 2. PPN12'!E30+'Obrazac 2. PPN13'!E30+'Obrazac 2. PPN14'!E30+'Obrazac 2. PPN15'!E30+'Obrazac 2. PPN16'!E30+'Obrazac 2. PPN17'!E30+'Obrazac 2. PPN18'!E30+'Obrazac 2. PPN19'!E30+'Obrazac 2. PPN20'!E30+'Obrazac 2. PPN21'!E30+'Obrazac 2. PPN22'!E30+'Obrazac 2. PPN23'!E30+'Obrazac 2. PPN24'!E30+'Obrazac 2. PPN25'!E30+'Obrazac 2. PPN26'!E30+'Obrazac 2. PPN27'!E30+'Obrazac 2. PPN28'!E30+'Obrazac 2. PPN29'!E30+'Obrazac 2. PPN30'!E30</f>
        <v>906.4</v>
      </c>
      <c r="F30" s="101">
        <f>'Obrazac 2. Opšta namjena'!F30+'Obrazac 2. PPN1'!F30+'Obrazac 2. PPN2'!F30+'Obrazac 2. PPN3'!F30+'Obrazac 2. PPN4'!F30+'Obrazac 2. PPN5'!F30+'Obrazac 2. PPN6'!F30+'Obrazac 2. PPN7'!F30+'Obrazac 2. PPN8'!F30+'Obrazac 2. PPN9'!F30+'Obrazac 2. PPN10'!F30+'Obrazac 2. PPN11'!F30+'Obrazac 2. PPN12'!F30+'Obrazac 2. PPN13'!F30+'Obrazac 2. PPN14'!F30+'Obrazac 2. PPN15'!F30+'Obrazac 2. PPN16'!F30+'Obrazac 2. PPN17'!F30+'Obrazac 2. PPN18'!F30+'Obrazac 2. PPN19'!F30+'Obrazac 2. PPN20'!F30+'Obrazac 2. PPN21'!F30+'Obrazac 2. PPN22'!F30+'Obrazac 2. PPN23'!F30+'Obrazac 2. PPN24'!F30+'Obrazac 2. PPN25'!F30+'Obrazac 2. PPN26'!F30+'Obrazac 2. PPN27'!F30+'Obrazac 2. PPN28'!F30+'Obrazac 2. PPN29'!F30+'Obrazac 2. PPN30'!F30</f>
        <v>12906.4</v>
      </c>
      <c r="G30" s="101">
        <f>'Obrazac 2. Opšta namjena'!G30+'Obrazac 2. PPN1'!G30+'Obrazac 2. PPN2'!G30+'Obrazac 2. PPN3'!G30+'Obrazac 2. PPN4'!G30+'Obrazac 2. PPN5'!G30+'Obrazac 2. PPN6'!G30+'Obrazac 2. PPN7'!G30+'Obrazac 2. PPN8'!G30+'Obrazac 2. PPN9'!G30+'Obrazac 2. PPN10'!G30+'Obrazac 2. PPN11'!G30+'Obrazac 2. PPN12'!G30+'Obrazac 2. PPN13'!G30+'Obrazac 2. PPN14'!G30+'Obrazac 2. PPN15'!G30+'Obrazac 2. PPN16'!G30+'Obrazac 2. PPN17'!G30+'Obrazac 2. PPN18'!G30+'Obrazac 2. PPN19'!G30+'Obrazac 2. PPN20'!G30+'Obrazac 2. PPN21'!G30+'Obrazac 2. PPN22'!G30+'Obrazac 2. PPN23'!G30+'Obrazac 2. PPN24'!G30+'Obrazac 2. PPN25'!G30+'Obrazac 2. PPN26'!G30+'Obrazac 2. PPN27'!G30+'Obrazac 2. PPN28'!G30+'Obrazac 2. PPN29'!G30+'Obrazac 2. PPN30'!G30</f>
        <v>8468.64</v>
      </c>
      <c r="H30" s="101">
        <f>'Obrazac 2. Opšta namjena'!H30+'Obrazac 2. PPN1'!H30+'Obrazac 2. PPN2'!H30+'Obrazac 2. PPN3'!H30+'Obrazac 2. PPN4'!H30+'Obrazac 2. PPN5'!H30+'Obrazac 2. PPN6'!H30+'Obrazac 2. PPN7'!H30+'Obrazac 2. PPN8'!H30+'Obrazac 2. PPN9'!H30+'Obrazac 2. PPN10'!H30+'Obrazac 2. PPN11'!H30+'Obrazac 2. PPN12'!H30+'Obrazac 2. PPN13'!H30+'Obrazac 2. PPN14'!H30+'Obrazac 2. PPN15'!H30+'Obrazac 2. PPN16'!H30+'Obrazac 2. PPN17'!H30+'Obrazac 2. PPN18'!H30+'Obrazac 2. PPN19'!H30+'Obrazac 2. PPN20'!H30+'Obrazac 2. PPN21'!H30+'Obrazac 2. PPN22'!H30+'Obrazac 2. PPN23'!H30+'Obrazac 2. PPN24'!H30+'Obrazac 2. PPN25'!H30+'Obrazac 2. PPN26'!H30+'Obrazac 2. PPN27'!H30+'Obrazac 2. PPN28'!H30+'Obrazac 2. PPN29'!H30+'Obrazac 2. PPN30'!H30</f>
        <v>7912.0599999999995</v>
      </c>
      <c r="I30" s="24">
        <f t="shared" si="0"/>
        <v>0.65615818508646873</v>
      </c>
      <c r="J30" s="23">
        <f t="shared" si="1"/>
        <v>1.0703457759420429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1">
        <f>'Obrazac 2. Opšta namjena'!D31+'Obrazac 2. PPN1'!D31+'Obrazac 2. PPN2'!D31+'Obrazac 2. PPN3'!D31+'Obrazac 2. PPN4'!D31+'Obrazac 2. PPN5'!D31+'Obrazac 2. PPN6'!D31+'Obrazac 2. PPN7'!D31+'Obrazac 2. PPN8'!D31+'Obrazac 2. PPN9'!D31+'Obrazac 2. PPN10'!D31+'Obrazac 2. PPN11'!D31+'Obrazac 2. PPN12'!D31+'Obrazac 2. PPN13'!D31+'Obrazac 2. PPN14'!D31+'Obrazac 2. PPN15'!D31+'Obrazac 2. PPN16'!D31+'Obrazac 2. PPN17'!D31+'Obrazac 2. PPN18'!D31+'Obrazac 2. PPN19'!D31+'Obrazac 2. PPN20'!D31+'Obrazac 2. PPN21'!D31+'Obrazac 2. PPN22'!D31+'Obrazac 2. PPN23'!D31+'Obrazac 2. PPN24'!D31+'Obrazac 2. PPN25'!D31+'Obrazac 2. PPN26'!D31+'Obrazac 2. PPN27'!D31+'Obrazac 2. PPN28'!D31+'Obrazac 2. PPN29'!D31+'Obrazac 2. PPN30'!D31</f>
        <v>383000</v>
      </c>
      <c r="E31" s="101">
        <f>'Obrazac 2. Opšta namjena'!E31+'Obrazac 2. PPN1'!E31+'Obrazac 2. PPN2'!E31+'Obrazac 2. PPN3'!E31+'Obrazac 2. PPN4'!E31+'Obrazac 2. PPN5'!E31+'Obrazac 2. PPN6'!E31+'Obrazac 2. PPN7'!E31+'Obrazac 2. PPN8'!E31+'Obrazac 2. PPN9'!E31+'Obrazac 2. PPN10'!E31+'Obrazac 2. PPN11'!E31+'Obrazac 2. PPN12'!E31+'Obrazac 2. PPN13'!E31+'Obrazac 2. PPN14'!E31+'Obrazac 2. PPN15'!E31+'Obrazac 2. PPN16'!E31+'Obrazac 2. PPN17'!E31+'Obrazac 2. PPN18'!E31+'Obrazac 2. PPN19'!E31+'Obrazac 2. PPN20'!E31+'Obrazac 2. PPN21'!E31+'Obrazac 2. PPN22'!E31+'Obrazac 2. PPN23'!E31+'Obrazac 2. PPN24'!E31+'Obrazac 2. PPN25'!E31+'Obrazac 2. PPN26'!E31+'Obrazac 2. PPN27'!E31+'Obrazac 2. PPN28'!E31+'Obrazac 2. PPN29'!E31+'Obrazac 2. PPN30'!E31</f>
        <v>280428.55</v>
      </c>
      <c r="F31" s="101">
        <f>'Obrazac 2. Opšta namjena'!F31+'Obrazac 2. PPN1'!F31+'Obrazac 2. PPN2'!F31+'Obrazac 2. PPN3'!F31+'Obrazac 2. PPN4'!F31+'Obrazac 2. PPN5'!F31+'Obrazac 2. PPN6'!F31+'Obrazac 2. PPN7'!F31+'Obrazac 2. PPN8'!F31+'Obrazac 2. PPN9'!F31+'Obrazac 2. PPN10'!F31+'Obrazac 2. PPN11'!F31+'Obrazac 2. PPN12'!F31+'Obrazac 2. PPN13'!F31+'Obrazac 2. PPN14'!F31+'Obrazac 2. PPN15'!F31+'Obrazac 2. PPN16'!F31+'Obrazac 2. PPN17'!F31+'Obrazac 2. PPN18'!F31+'Obrazac 2. PPN19'!F31+'Obrazac 2. PPN20'!F31+'Obrazac 2. PPN21'!F31+'Obrazac 2. PPN22'!F31+'Obrazac 2. PPN23'!F31+'Obrazac 2. PPN24'!F31+'Obrazac 2. PPN25'!F31+'Obrazac 2. PPN26'!F31+'Obrazac 2. PPN27'!F31+'Obrazac 2. PPN28'!F31+'Obrazac 2. PPN29'!F31+'Obrazac 2. PPN30'!F31</f>
        <v>663428.55000000016</v>
      </c>
      <c r="G31" s="101">
        <f>'Obrazac 2. Opšta namjena'!G31+'Obrazac 2. PPN1'!G31+'Obrazac 2. PPN2'!G31+'Obrazac 2. PPN3'!G31+'Obrazac 2. PPN4'!G31+'Obrazac 2. PPN5'!G31+'Obrazac 2. PPN6'!G31+'Obrazac 2. PPN7'!G31+'Obrazac 2. PPN8'!G31+'Obrazac 2. PPN9'!G31+'Obrazac 2. PPN10'!G31+'Obrazac 2. PPN11'!G31+'Obrazac 2. PPN12'!G31+'Obrazac 2. PPN13'!G31+'Obrazac 2. PPN14'!G31+'Obrazac 2. PPN15'!G31+'Obrazac 2. PPN16'!G31+'Obrazac 2. PPN17'!G31+'Obrazac 2. PPN18'!G31+'Obrazac 2. PPN19'!G31+'Obrazac 2. PPN20'!G31+'Obrazac 2. PPN21'!G31+'Obrazac 2. PPN22'!G31+'Obrazac 2. PPN23'!G31+'Obrazac 2. PPN24'!G31+'Obrazac 2. PPN25'!G31+'Obrazac 2. PPN26'!G31+'Obrazac 2. PPN27'!G31+'Obrazac 2. PPN28'!G31+'Obrazac 2. PPN29'!G31+'Obrazac 2. PPN30'!G31</f>
        <v>429026.87</v>
      </c>
      <c r="H31" s="101">
        <f>'Obrazac 2. Opšta namjena'!H31+'Obrazac 2. PPN1'!H31+'Obrazac 2. PPN2'!H31+'Obrazac 2. PPN3'!H31+'Obrazac 2. PPN4'!H31+'Obrazac 2. PPN5'!H31+'Obrazac 2. PPN6'!H31+'Obrazac 2. PPN7'!H31+'Obrazac 2. PPN8'!H31+'Obrazac 2. PPN9'!H31+'Obrazac 2. PPN10'!H31+'Obrazac 2. PPN11'!H31+'Obrazac 2. PPN12'!H31+'Obrazac 2. PPN13'!H31+'Obrazac 2. PPN14'!H31+'Obrazac 2. PPN15'!H31+'Obrazac 2. PPN16'!H31+'Obrazac 2. PPN17'!H31+'Obrazac 2. PPN18'!H31+'Obrazac 2. PPN19'!H31+'Obrazac 2. PPN20'!H31+'Obrazac 2. PPN21'!H31+'Obrazac 2. PPN22'!H31+'Obrazac 2. PPN23'!H31+'Obrazac 2. PPN24'!H31+'Obrazac 2. PPN25'!H31+'Obrazac 2. PPN26'!H31+'Obrazac 2. PPN27'!H31+'Obrazac 2. PPN28'!H31+'Obrazac 2. PPN29'!H31+'Obrazac 2. PPN30'!H31</f>
        <v>488314.98000000004</v>
      </c>
      <c r="I31" s="24">
        <f t="shared" si="0"/>
        <v>0.64668134948367817</v>
      </c>
      <c r="J31" s="23">
        <f t="shared" si="1"/>
        <v>0.87858633785922347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101">
        <f>'Obrazac 2. Opšta namjena'!D32+'Obrazac 2. PPN1'!D32+'Obrazac 2. PPN2'!D32+'Obrazac 2. PPN3'!D32+'Obrazac 2. PPN4'!D32+'Obrazac 2. PPN5'!D32+'Obrazac 2. PPN6'!D32+'Obrazac 2. PPN7'!D32+'Obrazac 2. PPN8'!D32+'Obrazac 2. PPN9'!D32+'Obrazac 2. PPN10'!D32+'Obrazac 2. PPN11'!D32+'Obrazac 2. PPN12'!D32+'Obrazac 2. PPN13'!D32+'Obrazac 2. PPN14'!D32+'Obrazac 2. PPN15'!D32+'Obrazac 2. PPN16'!D32+'Obrazac 2. PPN17'!D32+'Obrazac 2. PPN18'!D32+'Obrazac 2. PPN19'!D32+'Obrazac 2. PPN20'!D32+'Obrazac 2. PPN21'!D32+'Obrazac 2. PPN22'!D32+'Obrazac 2. PPN23'!D32+'Obrazac 2. PPN24'!D32+'Obrazac 2. PPN25'!D32+'Obrazac 2. PPN26'!D32+'Obrazac 2. PPN27'!D32+'Obrazac 2. PPN28'!D32+'Obrazac 2. PPN29'!D32+'Obrazac 2. PPN30'!D32</f>
        <v>5990000</v>
      </c>
      <c r="E32" s="101">
        <f>'Obrazac 2. Opšta namjena'!E32+'Obrazac 2. PPN1'!E32+'Obrazac 2. PPN2'!E32+'Obrazac 2. PPN3'!E32+'Obrazac 2. PPN4'!E32+'Obrazac 2. PPN5'!E32+'Obrazac 2. PPN6'!E32+'Obrazac 2. PPN7'!E32+'Obrazac 2. PPN8'!E32+'Obrazac 2. PPN9'!E32+'Obrazac 2. PPN10'!E32+'Obrazac 2. PPN11'!E32+'Obrazac 2. PPN12'!E32+'Obrazac 2. PPN13'!E32+'Obrazac 2. PPN14'!E32+'Obrazac 2. PPN15'!E32+'Obrazac 2. PPN16'!E32+'Obrazac 2. PPN17'!E32+'Obrazac 2. PPN18'!E32+'Obrazac 2. PPN19'!E32+'Obrazac 2. PPN20'!E32+'Obrazac 2. PPN21'!E32+'Obrazac 2. PPN22'!E32+'Obrazac 2. PPN23'!E32+'Obrazac 2. PPN24'!E32+'Obrazac 2. PPN25'!E32+'Obrazac 2. PPN26'!E32+'Obrazac 2. PPN27'!E32+'Obrazac 2. PPN28'!E32+'Obrazac 2. PPN29'!E32+'Obrazac 2. PPN30'!E32</f>
        <v>745397.85</v>
      </c>
      <c r="F32" s="101">
        <f>'Obrazac 2. Opšta namjena'!F32+'Obrazac 2. PPN1'!F32+'Obrazac 2. PPN2'!F32+'Obrazac 2. PPN3'!F32+'Obrazac 2. PPN4'!F32+'Obrazac 2. PPN5'!F32+'Obrazac 2. PPN6'!F32+'Obrazac 2. PPN7'!F32+'Obrazac 2. PPN8'!F32+'Obrazac 2. PPN9'!F32+'Obrazac 2. PPN10'!F32+'Obrazac 2. PPN11'!F32+'Obrazac 2. PPN12'!F32+'Obrazac 2. PPN13'!F32+'Obrazac 2. PPN14'!F32+'Obrazac 2. PPN15'!F32+'Obrazac 2. PPN16'!F32+'Obrazac 2. PPN17'!F32+'Obrazac 2. PPN18'!F32+'Obrazac 2. PPN19'!F32+'Obrazac 2. PPN20'!F32+'Obrazac 2. PPN21'!F32+'Obrazac 2. PPN22'!F32+'Obrazac 2. PPN23'!F32+'Obrazac 2. PPN24'!F32+'Obrazac 2. PPN25'!F32+'Obrazac 2. PPN26'!F32+'Obrazac 2. PPN27'!F32+'Obrazac 2. PPN28'!F32+'Obrazac 2. PPN29'!F32+'Obrazac 2. PPN30'!F32</f>
        <v>6735397.8500000006</v>
      </c>
      <c r="G32" s="101">
        <f>'Obrazac 2. Opšta namjena'!G32+'Obrazac 2. PPN1'!G32+'Obrazac 2. PPN2'!G32+'Obrazac 2. PPN3'!G32+'Obrazac 2. PPN4'!G32+'Obrazac 2. PPN5'!G32+'Obrazac 2. PPN6'!G32+'Obrazac 2. PPN7'!G32+'Obrazac 2. PPN8'!G32+'Obrazac 2. PPN9'!G32+'Obrazac 2. PPN10'!G32+'Obrazac 2. PPN11'!G32+'Obrazac 2. PPN12'!G32+'Obrazac 2. PPN13'!G32+'Obrazac 2. PPN14'!G32+'Obrazac 2. PPN15'!G32+'Obrazac 2. PPN16'!G32+'Obrazac 2. PPN17'!G32+'Obrazac 2. PPN18'!G32+'Obrazac 2. PPN19'!G32+'Obrazac 2. PPN20'!G32+'Obrazac 2. PPN21'!G32+'Obrazac 2. PPN22'!G32+'Obrazac 2. PPN23'!G32+'Obrazac 2. PPN24'!G32+'Obrazac 2. PPN25'!G32+'Obrazac 2. PPN26'!G32+'Obrazac 2. PPN27'!G32+'Obrazac 2. PPN28'!G32+'Obrazac 2. PPN29'!G32+'Obrazac 2. PPN30'!G32</f>
        <v>742528.2</v>
      </c>
      <c r="H32" s="101">
        <f>'Obrazac 2. Opšta namjena'!H32+'Obrazac 2. PPN1'!H32+'Obrazac 2. PPN2'!H32+'Obrazac 2. PPN3'!H32+'Obrazac 2. PPN4'!H32+'Obrazac 2. PPN5'!H32+'Obrazac 2. PPN6'!H32+'Obrazac 2. PPN7'!H32+'Obrazac 2. PPN8'!H32+'Obrazac 2. PPN9'!H32+'Obrazac 2. PPN10'!H32+'Obrazac 2. PPN11'!H32+'Obrazac 2. PPN12'!H32+'Obrazac 2. PPN13'!H32+'Obrazac 2. PPN14'!H32+'Obrazac 2. PPN15'!H32+'Obrazac 2. PPN16'!H32+'Obrazac 2. PPN17'!H32+'Obrazac 2. PPN18'!H32+'Obrazac 2. PPN19'!H32+'Obrazac 2. PPN20'!H32+'Obrazac 2. PPN21'!H32+'Obrazac 2. PPN22'!H32+'Obrazac 2. PPN23'!H32+'Obrazac 2. PPN24'!H32+'Obrazac 2. PPN25'!H32+'Obrazac 2. PPN26'!H32+'Obrazac 2. PPN27'!H32+'Obrazac 2. PPN28'!H32+'Obrazac 2. PPN29'!H32+'Obrazac 2. PPN30'!H32</f>
        <v>9277558.2699999996</v>
      </c>
      <c r="I32" s="24">
        <f t="shared" si="0"/>
        <v>0.11024266369060885</v>
      </c>
      <c r="J32" s="23">
        <f t="shared" si="1"/>
        <v>8.003487322747907E-2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1">
        <f>'Obrazac 2. Opšta namjena'!D33+'Obrazac 2. PPN1'!D33+'Obrazac 2. PPN2'!D33+'Obrazac 2. PPN3'!D33+'Obrazac 2. PPN4'!D33+'Obrazac 2. PPN5'!D33+'Obrazac 2. PPN6'!D33+'Obrazac 2. PPN7'!D33+'Obrazac 2. PPN8'!D33+'Obrazac 2. PPN9'!D33+'Obrazac 2. PPN10'!D33+'Obrazac 2. PPN11'!D33+'Obrazac 2. PPN12'!D33+'Obrazac 2. PPN13'!D33+'Obrazac 2. PPN14'!D33+'Obrazac 2. PPN15'!D33+'Obrazac 2. PPN16'!D33+'Obrazac 2. PPN17'!D33+'Obrazac 2. PPN18'!D33+'Obrazac 2. PPN19'!D33+'Obrazac 2. PPN20'!D33+'Obrazac 2. PPN21'!D33+'Obrazac 2. PPN22'!D33+'Obrazac 2. PPN23'!D33+'Obrazac 2. PPN24'!D33+'Obrazac 2. PPN25'!D33+'Obrazac 2. PPN26'!D33+'Obrazac 2. PPN27'!D33+'Obrazac 2. PPN28'!D33+'Obrazac 2. PPN29'!D33+'Obrazac 2. PPN30'!D33</f>
        <v>0</v>
      </c>
      <c r="E33" s="101">
        <f>'Obrazac 2. Opšta namjena'!E33+'Obrazac 2. PPN1'!E33+'Obrazac 2. PPN2'!E33+'Obrazac 2. PPN3'!E33+'Obrazac 2. PPN4'!E33+'Obrazac 2. PPN5'!E33+'Obrazac 2. PPN6'!E33+'Obrazac 2. PPN7'!E33+'Obrazac 2. PPN8'!E33+'Obrazac 2. PPN9'!E33+'Obrazac 2. PPN10'!E33+'Obrazac 2. PPN11'!E33+'Obrazac 2. PPN12'!E33+'Obrazac 2. PPN13'!E33+'Obrazac 2. PPN14'!E33+'Obrazac 2. PPN15'!E33+'Obrazac 2. PPN16'!E33+'Obrazac 2. PPN17'!E33+'Obrazac 2. PPN18'!E33+'Obrazac 2. PPN19'!E33+'Obrazac 2. PPN20'!E33+'Obrazac 2. PPN21'!E33+'Obrazac 2. PPN22'!E33+'Obrazac 2. PPN23'!E33+'Obrazac 2. PPN24'!E33+'Obrazac 2. PPN25'!E33+'Obrazac 2. PPN26'!E33+'Obrazac 2. PPN27'!E33+'Obrazac 2. PPN28'!E33+'Obrazac 2. PPN29'!E33+'Obrazac 2. PPN30'!E33</f>
        <v>160500.20000000001</v>
      </c>
      <c r="F33" s="101">
        <f>'Obrazac 2. Opšta namjena'!F33+'Obrazac 2. PPN1'!F33+'Obrazac 2. PPN2'!F33+'Obrazac 2. PPN3'!F33+'Obrazac 2. PPN4'!F33+'Obrazac 2. PPN5'!F33+'Obrazac 2. PPN6'!F33+'Obrazac 2. PPN7'!F33+'Obrazac 2. PPN8'!F33+'Obrazac 2. PPN9'!F33+'Obrazac 2. PPN10'!F33+'Obrazac 2. PPN11'!F33+'Obrazac 2. PPN12'!F33+'Obrazac 2. PPN13'!F33+'Obrazac 2. PPN14'!F33+'Obrazac 2. PPN15'!F33+'Obrazac 2. PPN16'!F33+'Obrazac 2. PPN17'!F33+'Obrazac 2. PPN18'!F33+'Obrazac 2. PPN19'!F33+'Obrazac 2. PPN20'!F33+'Obrazac 2. PPN21'!F33+'Obrazac 2. PPN22'!F33+'Obrazac 2. PPN23'!F33+'Obrazac 2. PPN24'!F33+'Obrazac 2. PPN25'!F33+'Obrazac 2. PPN26'!F33+'Obrazac 2. PPN27'!F33+'Obrazac 2. PPN28'!F33+'Obrazac 2. PPN29'!F33+'Obrazac 2. PPN30'!F33</f>
        <v>160500.20000000001</v>
      </c>
      <c r="G33" s="101">
        <f>'Obrazac 2. Opšta namjena'!G33+'Obrazac 2. PPN1'!G33+'Obrazac 2. PPN2'!G33+'Obrazac 2. PPN3'!G33+'Obrazac 2. PPN4'!G33+'Obrazac 2. PPN5'!G33+'Obrazac 2. PPN6'!G33+'Obrazac 2. PPN7'!G33+'Obrazac 2. PPN8'!G33+'Obrazac 2. PPN9'!G33+'Obrazac 2. PPN10'!G33+'Obrazac 2. PPN11'!G33+'Obrazac 2. PPN12'!G33+'Obrazac 2. PPN13'!G33+'Obrazac 2. PPN14'!G33+'Obrazac 2. PPN15'!G33+'Obrazac 2. PPN16'!G33+'Obrazac 2. PPN17'!G33+'Obrazac 2. PPN18'!G33+'Obrazac 2. PPN19'!G33+'Obrazac 2. PPN20'!G33+'Obrazac 2. PPN21'!G33+'Obrazac 2. PPN22'!G33+'Obrazac 2. PPN23'!G33+'Obrazac 2. PPN24'!G33+'Obrazac 2. PPN25'!G33+'Obrazac 2. PPN26'!G33+'Obrazac 2. PPN27'!G33+'Obrazac 2. PPN28'!G33+'Obrazac 2. PPN29'!G33+'Obrazac 2. PPN30'!G33</f>
        <v>158500.20000000001</v>
      </c>
      <c r="H33" s="101">
        <f>'Obrazac 2. Opšta namjena'!H33+'Obrazac 2. PPN1'!H33+'Obrazac 2. PPN2'!H33+'Obrazac 2. PPN3'!H33+'Obrazac 2. PPN4'!H33+'Obrazac 2. PPN5'!H33+'Obrazac 2. PPN6'!H33+'Obrazac 2. PPN7'!H33+'Obrazac 2. PPN8'!H33+'Obrazac 2. PPN9'!H33+'Obrazac 2. PPN10'!H33+'Obrazac 2. PPN11'!H33+'Obrazac 2. PPN12'!H33+'Obrazac 2. PPN13'!H33+'Obrazac 2. PPN14'!H33+'Obrazac 2. PPN15'!H33+'Obrazac 2. PPN16'!H33+'Obrazac 2. PPN17'!H33+'Obrazac 2. PPN18'!H33+'Obrazac 2. PPN19'!H33+'Obrazac 2. PPN20'!H33+'Obrazac 2. PPN21'!H33+'Obrazac 2. PPN22'!H33+'Obrazac 2. PPN23'!H33+'Obrazac 2. PPN24'!H33+'Obrazac 2. PPN25'!H33+'Obrazac 2. PPN26'!H33+'Obrazac 2. PPN27'!H33+'Obrazac 2. PPN28'!H33+'Obrazac 2. PPN29'!H33+'Obrazac 2. PPN30'!H33</f>
        <v>1957046.18</v>
      </c>
      <c r="I33" s="24">
        <f t="shared" si="0"/>
        <v>0.98753895633774913</v>
      </c>
      <c r="J33" s="23">
        <f t="shared" si="1"/>
        <v>8.0989504294681491E-2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1">
        <f>'Obrazac 2. Opšta namjena'!D34+'Obrazac 2. PPN1'!D34+'Obrazac 2. PPN2'!D34+'Obrazac 2. PPN3'!D34+'Obrazac 2. PPN4'!D34+'Obrazac 2. PPN5'!D34+'Obrazac 2. PPN6'!D34+'Obrazac 2. PPN7'!D34+'Obrazac 2. PPN8'!D34+'Obrazac 2. PPN9'!D34+'Obrazac 2. PPN10'!D34+'Obrazac 2. PPN11'!D34+'Obrazac 2. PPN12'!D34+'Obrazac 2. PPN13'!D34+'Obrazac 2. PPN14'!D34+'Obrazac 2. PPN15'!D34+'Obrazac 2. PPN16'!D34+'Obrazac 2. PPN17'!D34+'Obrazac 2. PPN18'!D34+'Obrazac 2. PPN19'!D34+'Obrazac 2. PPN20'!D34+'Obrazac 2. PPN21'!D34+'Obrazac 2. PPN22'!D34+'Obrazac 2. PPN23'!D34+'Obrazac 2. PPN24'!D34+'Obrazac 2. PPN25'!D34+'Obrazac 2. PPN26'!D34+'Obrazac 2. PPN27'!D34+'Obrazac 2. PPN28'!D34+'Obrazac 2. PPN29'!D34+'Obrazac 2. PPN30'!D34</f>
        <v>110000</v>
      </c>
      <c r="E34" s="101">
        <f>'Obrazac 2. Opšta namjena'!E34+'Obrazac 2. PPN1'!E34+'Obrazac 2. PPN2'!E34+'Obrazac 2. PPN3'!E34+'Obrazac 2. PPN4'!E34+'Obrazac 2. PPN5'!E34+'Obrazac 2. PPN6'!E34+'Obrazac 2. PPN7'!E34+'Obrazac 2. PPN8'!E34+'Obrazac 2. PPN9'!E34+'Obrazac 2. PPN10'!E34+'Obrazac 2. PPN11'!E34+'Obrazac 2. PPN12'!E34+'Obrazac 2. PPN13'!E34+'Obrazac 2. PPN14'!E34+'Obrazac 2. PPN15'!E34+'Obrazac 2. PPN16'!E34+'Obrazac 2. PPN17'!E34+'Obrazac 2. PPN18'!E34+'Obrazac 2. PPN19'!E34+'Obrazac 2. PPN20'!E34+'Obrazac 2. PPN21'!E34+'Obrazac 2. PPN22'!E34+'Obrazac 2. PPN23'!E34+'Obrazac 2. PPN24'!E34+'Obrazac 2. PPN25'!E34+'Obrazac 2. PPN26'!E34+'Obrazac 2. PPN27'!E34+'Obrazac 2. PPN28'!E34+'Obrazac 2. PPN29'!E34+'Obrazac 2. PPN30'!E34</f>
        <v>30000</v>
      </c>
      <c r="F34" s="101">
        <f>'Obrazac 2. Opšta namjena'!F34+'Obrazac 2. PPN1'!F34+'Obrazac 2. PPN2'!F34+'Obrazac 2. PPN3'!F34+'Obrazac 2. PPN4'!F34+'Obrazac 2. PPN5'!F34+'Obrazac 2. PPN6'!F34+'Obrazac 2. PPN7'!F34+'Obrazac 2. PPN8'!F34+'Obrazac 2. PPN9'!F34+'Obrazac 2. PPN10'!F34+'Obrazac 2. PPN11'!F34+'Obrazac 2. PPN12'!F34+'Obrazac 2. PPN13'!F34+'Obrazac 2. PPN14'!F34+'Obrazac 2. PPN15'!F34+'Obrazac 2. PPN16'!F34+'Obrazac 2. PPN17'!F34+'Obrazac 2. PPN18'!F34+'Obrazac 2. PPN19'!F34+'Obrazac 2. PPN20'!F34+'Obrazac 2. PPN21'!F34+'Obrazac 2. PPN22'!F34+'Obrazac 2. PPN23'!F34+'Obrazac 2. PPN24'!F34+'Obrazac 2. PPN25'!F34+'Obrazac 2. PPN26'!F34+'Obrazac 2. PPN27'!F34+'Obrazac 2. PPN28'!F34+'Obrazac 2. PPN29'!F34+'Obrazac 2. PPN30'!F34</f>
        <v>140000</v>
      </c>
      <c r="G34" s="101">
        <f>'Obrazac 2. Opšta namjena'!G34+'Obrazac 2. PPN1'!G34+'Obrazac 2. PPN2'!G34+'Obrazac 2. PPN3'!G34+'Obrazac 2. PPN4'!G34+'Obrazac 2. PPN5'!G34+'Obrazac 2. PPN6'!G34+'Obrazac 2. PPN7'!G34+'Obrazac 2. PPN8'!G34+'Obrazac 2. PPN9'!G34+'Obrazac 2. PPN10'!G34+'Obrazac 2. PPN11'!G34+'Obrazac 2. PPN12'!G34+'Obrazac 2. PPN13'!G34+'Obrazac 2. PPN14'!G34+'Obrazac 2. PPN15'!G34+'Obrazac 2. PPN16'!G34+'Obrazac 2. PPN17'!G34+'Obrazac 2. PPN18'!G34+'Obrazac 2. PPN19'!G34+'Obrazac 2. PPN20'!G34+'Obrazac 2. PPN21'!G34+'Obrazac 2. PPN22'!G34+'Obrazac 2. PPN23'!G34+'Obrazac 2. PPN24'!G34+'Obrazac 2. PPN25'!G34+'Obrazac 2. PPN26'!G34+'Obrazac 2. PPN27'!G34+'Obrazac 2. PPN28'!G34+'Obrazac 2. PPN29'!G34+'Obrazac 2. PPN30'!G34</f>
        <v>30000</v>
      </c>
      <c r="H34" s="101">
        <f>'Obrazac 2. Opšta namjena'!H34+'Obrazac 2. PPN1'!H34+'Obrazac 2. PPN2'!H34+'Obrazac 2. PPN3'!H34+'Obrazac 2. PPN4'!H34+'Obrazac 2. PPN5'!H34+'Obrazac 2. PPN6'!H34+'Obrazac 2. PPN7'!H34+'Obrazac 2. PPN8'!H34+'Obrazac 2. PPN9'!H34+'Obrazac 2. PPN10'!H34+'Obrazac 2. PPN11'!H34+'Obrazac 2. PPN12'!H34+'Obrazac 2. PPN13'!H34+'Obrazac 2. PPN14'!H34+'Obrazac 2. PPN15'!H34+'Obrazac 2. PPN16'!H34+'Obrazac 2. PPN17'!H34+'Obrazac 2. PPN18'!H34+'Obrazac 2. PPN19'!H34+'Obrazac 2. PPN20'!H34+'Obrazac 2. PPN21'!H34+'Obrazac 2. PPN22'!H34+'Obrazac 2. PPN23'!H34+'Obrazac 2. PPN24'!H34+'Obrazac 2. PPN25'!H34+'Obrazac 2. PPN26'!H34+'Obrazac 2. PPN27'!H34+'Obrazac 2. PPN28'!H34+'Obrazac 2. PPN29'!H34+'Obrazac 2. PPN30'!H34</f>
        <v>110000</v>
      </c>
      <c r="I34" s="24">
        <f t="shared" si="0"/>
        <v>0.21428571428571427</v>
      </c>
      <c r="J34" s="23">
        <f t="shared" si="1"/>
        <v>0.27272727272727271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1">
        <f>'Obrazac 2. Opšta namjena'!D35+'Obrazac 2. PPN1'!D35+'Obrazac 2. PPN2'!D35+'Obrazac 2. PPN3'!D35+'Obrazac 2. PPN4'!D35+'Obrazac 2. PPN5'!D35+'Obrazac 2. PPN6'!D35+'Obrazac 2. PPN7'!D35+'Obrazac 2. PPN8'!D35+'Obrazac 2. PPN9'!D35+'Obrazac 2. PPN10'!D35+'Obrazac 2. PPN11'!D35+'Obrazac 2. PPN12'!D35+'Obrazac 2. PPN13'!D35+'Obrazac 2. PPN14'!D35+'Obrazac 2. PPN15'!D35+'Obrazac 2. PPN16'!D35+'Obrazac 2. PPN17'!D35+'Obrazac 2. PPN18'!D35+'Obrazac 2. PPN19'!D35+'Obrazac 2. PPN20'!D35+'Obrazac 2. PPN21'!D35+'Obrazac 2. PPN22'!D35+'Obrazac 2. PPN23'!D35+'Obrazac 2. PPN24'!D35+'Obrazac 2. PPN25'!D35+'Obrazac 2. PPN26'!D35+'Obrazac 2. PPN27'!D35+'Obrazac 2. PPN28'!D35+'Obrazac 2. PPN29'!D35+'Obrazac 2. PPN30'!D35</f>
        <v>5880000</v>
      </c>
      <c r="E35" s="101">
        <f>'Obrazac 2. Opšta namjena'!E35+'Obrazac 2. PPN1'!E35+'Obrazac 2. PPN2'!E35+'Obrazac 2. PPN3'!E35+'Obrazac 2. PPN4'!E35+'Obrazac 2. PPN5'!E35+'Obrazac 2. PPN6'!E35+'Obrazac 2. PPN7'!E35+'Obrazac 2. PPN8'!E35+'Obrazac 2. PPN9'!E35+'Obrazac 2. PPN10'!E35+'Obrazac 2. PPN11'!E35+'Obrazac 2. PPN12'!E35+'Obrazac 2. PPN13'!E35+'Obrazac 2. PPN14'!E35+'Obrazac 2. PPN15'!E35+'Obrazac 2. PPN16'!E35+'Obrazac 2. PPN17'!E35+'Obrazac 2. PPN18'!E35+'Obrazac 2. PPN19'!E35+'Obrazac 2. PPN20'!E35+'Obrazac 2. PPN21'!E35+'Obrazac 2. PPN22'!E35+'Obrazac 2. PPN23'!E35+'Obrazac 2. PPN24'!E35+'Obrazac 2. PPN25'!E35+'Obrazac 2. PPN26'!E35+'Obrazac 2. PPN27'!E35+'Obrazac 2. PPN28'!E35+'Obrazac 2. PPN29'!E35+'Obrazac 2. PPN30'!E35</f>
        <v>554897.65</v>
      </c>
      <c r="F35" s="101">
        <f>'Obrazac 2. Opšta namjena'!F35+'Obrazac 2. PPN1'!F35+'Obrazac 2. PPN2'!F35+'Obrazac 2. PPN3'!F35+'Obrazac 2. PPN4'!F35+'Obrazac 2. PPN5'!F35+'Obrazac 2. PPN6'!F35+'Obrazac 2. PPN7'!F35+'Obrazac 2. PPN8'!F35+'Obrazac 2. PPN9'!F35+'Obrazac 2. PPN10'!F35+'Obrazac 2. PPN11'!F35+'Obrazac 2. PPN12'!F35+'Obrazac 2. PPN13'!F35+'Obrazac 2. PPN14'!F35+'Obrazac 2. PPN15'!F35+'Obrazac 2. PPN16'!F35+'Obrazac 2. PPN17'!F35+'Obrazac 2. PPN18'!F35+'Obrazac 2. PPN19'!F35+'Obrazac 2. PPN20'!F35+'Obrazac 2. PPN21'!F35+'Obrazac 2. PPN22'!F35+'Obrazac 2. PPN23'!F35+'Obrazac 2. PPN24'!F35+'Obrazac 2. PPN25'!F35+'Obrazac 2. PPN26'!F35+'Obrazac 2. PPN27'!F35+'Obrazac 2. PPN28'!F35+'Obrazac 2. PPN29'!F35+'Obrazac 2. PPN30'!F35</f>
        <v>6434897.6500000004</v>
      </c>
      <c r="G35" s="101">
        <f>'Obrazac 2. Opšta namjena'!G35+'Obrazac 2. PPN1'!G35+'Obrazac 2. PPN2'!G35+'Obrazac 2. PPN3'!G35+'Obrazac 2. PPN4'!G35+'Obrazac 2. PPN5'!G35+'Obrazac 2. PPN6'!G35+'Obrazac 2. PPN7'!G35+'Obrazac 2. PPN8'!G35+'Obrazac 2. PPN9'!G35+'Obrazac 2. PPN10'!G35+'Obrazac 2. PPN11'!G35+'Obrazac 2. PPN12'!G35+'Obrazac 2. PPN13'!G35+'Obrazac 2. PPN14'!G35+'Obrazac 2. PPN15'!G35+'Obrazac 2. PPN16'!G35+'Obrazac 2. PPN17'!G35+'Obrazac 2. PPN18'!G35+'Obrazac 2. PPN19'!G35+'Obrazac 2. PPN20'!G35+'Obrazac 2. PPN21'!G35+'Obrazac 2. PPN22'!G35+'Obrazac 2. PPN23'!G35+'Obrazac 2. PPN24'!G35+'Obrazac 2. PPN25'!G35+'Obrazac 2. PPN26'!G35+'Obrazac 2. PPN27'!G35+'Obrazac 2. PPN28'!G35+'Obrazac 2. PPN29'!G35+'Obrazac 2. PPN30'!G35</f>
        <v>554028</v>
      </c>
      <c r="H35" s="101">
        <f>'Obrazac 2. Opšta namjena'!H35+'Obrazac 2. PPN1'!H35+'Obrazac 2. PPN2'!H35+'Obrazac 2. PPN3'!H35+'Obrazac 2. PPN4'!H35+'Obrazac 2. PPN5'!H35+'Obrazac 2. PPN6'!H35+'Obrazac 2. PPN7'!H35+'Obrazac 2. PPN8'!H35+'Obrazac 2. PPN9'!H35+'Obrazac 2. PPN10'!H35+'Obrazac 2. PPN11'!H35+'Obrazac 2. PPN12'!H35+'Obrazac 2. PPN13'!H35+'Obrazac 2. PPN14'!H35+'Obrazac 2. PPN15'!H35+'Obrazac 2. PPN16'!H35+'Obrazac 2. PPN17'!H35+'Obrazac 2. PPN18'!H35+'Obrazac 2. PPN19'!H35+'Obrazac 2. PPN20'!H35+'Obrazac 2. PPN21'!H35+'Obrazac 2. PPN22'!H35+'Obrazac 2. PPN23'!H35+'Obrazac 2. PPN24'!H35+'Obrazac 2. PPN25'!H35+'Obrazac 2. PPN26'!H35+'Obrazac 2. PPN27'!H35+'Obrazac 2. PPN28'!H35+'Obrazac 2. PPN29'!H35+'Obrazac 2. PPN30'!H35</f>
        <v>7205512.0899999999</v>
      </c>
      <c r="I35" s="24">
        <f t="shared" si="0"/>
        <v>8.6097406693018644E-2</v>
      </c>
      <c r="J35" s="23">
        <f t="shared" si="1"/>
        <v>7.6889469211896086E-2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1">
        <f>'Obrazac 2. Opšta namjena'!D36+'Obrazac 2. PPN1'!D36+'Obrazac 2. PPN2'!D36+'Obrazac 2. PPN3'!D36+'Obrazac 2. PPN4'!D36+'Obrazac 2. PPN5'!D36+'Obrazac 2. PPN6'!D36+'Obrazac 2. PPN7'!D36+'Obrazac 2. PPN8'!D36+'Obrazac 2. PPN9'!D36+'Obrazac 2. PPN10'!D36+'Obrazac 2. PPN11'!D36+'Obrazac 2. PPN12'!D36+'Obrazac 2. PPN13'!D36+'Obrazac 2. PPN14'!D36+'Obrazac 2. PPN15'!D36+'Obrazac 2. PPN16'!D36+'Obrazac 2. PPN17'!D36+'Obrazac 2. PPN18'!D36+'Obrazac 2. PPN19'!D36+'Obrazac 2. PPN20'!D36+'Obrazac 2. PPN21'!D36+'Obrazac 2. PPN22'!D36+'Obrazac 2. PPN23'!D36+'Obrazac 2. PPN24'!D36+'Obrazac 2. PPN25'!D36+'Obrazac 2. PPN26'!D36+'Obrazac 2. PPN27'!D36+'Obrazac 2. PPN28'!D36+'Obrazac 2. PPN29'!D36+'Obrazac 2. PPN30'!D36</f>
        <v>0</v>
      </c>
      <c r="E36" s="101">
        <f>'Obrazac 2. Opšta namjena'!E36+'Obrazac 2. PPN1'!E36+'Obrazac 2. PPN2'!E36+'Obrazac 2. PPN3'!E36+'Obrazac 2. PPN4'!E36+'Obrazac 2. PPN5'!E36+'Obrazac 2. PPN6'!E36+'Obrazac 2. PPN7'!E36+'Obrazac 2. PPN8'!E36+'Obrazac 2. PPN9'!E36+'Obrazac 2. PPN10'!E36+'Obrazac 2. PPN11'!E36+'Obrazac 2. PPN12'!E36+'Obrazac 2. PPN13'!E36+'Obrazac 2. PPN14'!E36+'Obrazac 2. PPN15'!E36+'Obrazac 2. PPN16'!E36+'Obrazac 2. PPN17'!E36+'Obrazac 2. PPN18'!E36+'Obrazac 2. PPN19'!E36+'Obrazac 2. PPN20'!E36+'Obrazac 2. PPN21'!E36+'Obrazac 2. PPN22'!E36+'Obrazac 2. PPN23'!E36+'Obrazac 2. PPN24'!E36+'Obrazac 2. PPN25'!E36+'Obrazac 2. PPN26'!E36+'Obrazac 2. PPN27'!E36+'Obrazac 2. PPN28'!E36+'Obrazac 2. PPN29'!E36+'Obrazac 2. PPN30'!E36</f>
        <v>0</v>
      </c>
      <c r="F36" s="101">
        <f>'Obrazac 2. Opšta namjena'!F36+'Obrazac 2. PPN1'!F36+'Obrazac 2. PPN2'!F36+'Obrazac 2. PPN3'!F36+'Obrazac 2. PPN4'!F36+'Obrazac 2. PPN5'!F36+'Obrazac 2. PPN6'!F36+'Obrazac 2. PPN7'!F36+'Obrazac 2. PPN8'!F36+'Obrazac 2. PPN9'!F36+'Obrazac 2. PPN10'!F36+'Obrazac 2. PPN11'!F36+'Obrazac 2. PPN12'!F36+'Obrazac 2. PPN13'!F36+'Obrazac 2. PPN14'!F36+'Obrazac 2. PPN15'!F36+'Obrazac 2. PPN16'!F36+'Obrazac 2. PPN17'!F36+'Obrazac 2. PPN18'!F36+'Obrazac 2. PPN19'!F36+'Obrazac 2. PPN20'!F36+'Obrazac 2. PPN21'!F36+'Obrazac 2. PPN22'!F36+'Obrazac 2. PPN23'!F36+'Obrazac 2. PPN24'!F36+'Obrazac 2. PPN25'!F36+'Obrazac 2. PPN26'!F36+'Obrazac 2. PPN27'!F36+'Obrazac 2. PPN28'!F36+'Obrazac 2. PPN29'!F36+'Obrazac 2. PPN30'!F36</f>
        <v>0</v>
      </c>
      <c r="G36" s="101">
        <f>'Obrazac 2. Opšta namjena'!G36+'Obrazac 2. PPN1'!G36+'Obrazac 2. PPN2'!G36+'Obrazac 2. PPN3'!G36+'Obrazac 2. PPN4'!G36+'Obrazac 2. PPN5'!G36+'Obrazac 2. PPN6'!G36+'Obrazac 2. PPN7'!G36+'Obrazac 2. PPN8'!G36+'Obrazac 2. PPN9'!G36+'Obrazac 2. PPN10'!G36+'Obrazac 2. PPN11'!G36+'Obrazac 2. PPN12'!G36+'Obrazac 2. PPN13'!G36+'Obrazac 2. PPN14'!G36+'Obrazac 2. PPN15'!G36+'Obrazac 2. PPN16'!G36+'Obrazac 2. PPN17'!G36+'Obrazac 2. PPN18'!G36+'Obrazac 2. PPN19'!G36+'Obrazac 2. PPN20'!G36+'Obrazac 2. PPN21'!G36+'Obrazac 2. PPN22'!G36+'Obrazac 2. PPN23'!G36+'Obrazac 2. PPN24'!G36+'Obrazac 2. PPN25'!G36+'Obrazac 2. PPN26'!G36+'Obrazac 2. PPN27'!G36+'Obrazac 2. PPN28'!G36+'Obrazac 2. PPN29'!G36+'Obrazac 2. PPN30'!G36</f>
        <v>0</v>
      </c>
      <c r="H36" s="101">
        <f>'Obrazac 2. Opšta namjena'!H36+'Obrazac 2. PPN1'!H36+'Obrazac 2. PPN2'!H36+'Obrazac 2. PPN3'!H36+'Obrazac 2. PPN4'!H36+'Obrazac 2. PPN5'!H36+'Obrazac 2. PPN6'!H36+'Obrazac 2. PPN7'!H36+'Obrazac 2. PPN8'!H36+'Obrazac 2. PPN9'!H36+'Obrazac 2. PPN10'!H36+'Obrazac 2. PPN11'!H36+'Obrazac 2. PPN12'!H36+'Obrazac 2. PPN13'!H36+'Obrazac 2. PPN14'!H36+'Obrazac 2. PPN15'!H36+'Obrazac 2. PPN16'!H36+'Obrazac 2. PPN17'!H36+'Obrazac 2. PPN18'!H36+'Obrazac 2. PPN19'!H36+'Obrazac 2. PPN20'!H36+'Obrazac 2. PPN21'!H36+'Obrazac 2. PPN22'!H36+'Obrazac 2. PPN23'!H36+'Obrazac 2. PPN24'!H36+'Obrazac 2. PPN25'!H36+'Obrazac 2. PPN26'!H36+'Obrazac 2. PPN27'!H36+'Obrazac 2. PPN28'!H36+'Obrazac 2. PPN29'!H36+'Obrazac 2. PPN30'!H36</f>
        <v>0</v>
      </c>
      <c r="I36" s="24" t="e">
        <f t="shared" si="0"/>
        <v>#DIV/0!</v>
      </c>
      <c r="J36" s="23" t="e">
        <f t="shared" si="1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1">
        <f>'Obrazac 2. Opšta namjena'!D37+'Obrazac 2. PPN1'!D37+'Obrazac 2. PPN2'!D37+'Obrazac 2. PPN3'!D37+'Obrazac 2. PPN4'!D37+'Obrazac 2. PPN5'!D37+'Obrazac 2. PPN6'!D37+'Obrazac 2. PPN7'!D37+'Obrazac 2. PPN8'!D37+'Obrazac 2. PPN9'!D37+'Obrazac 2. PPN10'!D37+'Obrazac 2. PPN11'!D37+'Obrazac 2. PPN12'!D37+'Obrazac 2. PPN13'!D37+'Obrazac 2. PPN14'!D37+'Obrazac 2. PPN15'!D37+'Obrazac 2. PPN16'!D37+'Obrazac 2. PPN17'!D37+'Obrazac 2. PPN18'!D37+'Obrazac 2. PPN19'!D37+'Obrazac 2. PPN20'!D37+'Obrazac 2. PPN21'!D37+'Obrazac 2. PPN22'!D37+'Obrazac 2. PPN23'!D37+'Obrazac 2. PPN24'!D37+'Obrazac 2. PPN25'!D37+'Obrazac 2. PPN26'!D37+'Obrazac 2. PPN27'!D37+'Obrazac 2. PPN28'!D37+'Obrazac 2. PPN29'!D37+'Obrazac 2. PPN30'!D37</f>
        <v>0</v>
      </c>
      <c r="E37" s="101">
        <f>'Obrazac 2. Opšta namjena'!E37+'Obrazac 2. PPN1'!E37+'Obrazac 2. PPN2'!E37+'Obrazac 2. PPN3'!E37+'Obrazac 2. PPN4'!E37+'Obrazac 2. PPN5'!E37+'Obrazac 2. PPN6'!E37+'Obrazac 2. PPN7'!E37+'Obrazac 2. PPN8'!E37+'Obrazac 2. PPN9'!E37+'Obrazac 2. PPN10'!E37+'Obrazac 2. PPN11'!E37+'Obrazac 2. PPN12'!E37+'Obrazac 2. PPN13'!E37+'Obrazac 2. PPN14'!E37+'Obrazac 2. PPN15'!E37+'Obrazac 2. PPN16'!E37+'Obrazac 2. PPN17'!E37+'Obrazac 2. PPN18'!E37+'Obrazac 2. PPN19'!E37+'Obrazac 2. PPN20'!E37+'Obrazac 2. PPN21'!E37+'Obrazac 2. PPN22'!E37+'Obrazac 2. PPN23'!E37+'Obrazac 2. PPN24'!E37+'Obrazac 2. PPN25'!E37+'Obrazac 2. PPN26'!E37+'Obrazac 2. PPN27'!E37+'Obrazac 2. PPN28'!E37+'Obrazac 2. PPN29'!E37+'Obrazac 2. PPN30'!E37</f>
        <v>0</v>
      </c>
      <c r="F37" s="101">
        <f>'Obrazac 2. Opšta namjena'!F37+'Obrazac 2. PPN1'!F37+'Obrazac 2. PPN2'!F37+'Obrazac 2. PPN3'!F37+'Obrazac 2. PPN4'!F37+'Obrazac 2. PPN5'!F37+'Obrazac 2. PPN6'!F37+'Obrazac 2. PPN7'!F37+'Obrazac 2. PPN8'!F37+'Obrazac 2. PPN9'!F37+'Obrazac 2. PPN10'!F37+'Obrazac 2. PPN11'!F37+'Obrazac 2. PPN12'!F37+'Obrazac 2. PPN13'!F37+'Obrazac 2. PPN14'!F37+'Obrazac 2. PPN15'!F37+'Obrazac 2. PPN16'!F37+'Obrazac 2. PPN17'!F37+'Obrazac 2. PPN18'!F37+'Obrazac 2. PPN19'!F37+'Obrazac 2. PPN20'!F37+'Obrazac 2. PPN21'!F37+'Obrazac 2. PPN22'!F37+'Obrazac 2. PPN23'!F37+'Obrazac 2. PPN24'!F37+'Obrazac 2. PPN25'!F37+'Obrazac 2. PPN26'!F37+'Obrazac 2. PPN27'!F37+'Obrazac 2. PPN28'!F37+'Obrazac 2. PPN29'!F37+'Obrazac 2. PPN30'!F37</f>
        <v>0</v>
      </c>
      <c r="G37" s="101">
        <f>'Obrazac 2. Opšta namjena'!G37+'Obrazac 2. PPN1'!G37+'Obrazac 2. PPN2'!G37+'Obrazac 2. PPN3'!G37+'Obrazac 2. PPN4'!G37+'Obrazac 2. PPN5'!G37+'Obrazac 2. PPN6'!G37+'Obrazac 2. PPN7'!G37+'Obrazac 2. PPN8'!G37+'Obrazac 2. PPN9'!G37+'Obrazac 2. PPN10'!G37+'Obrazac 2. PPN11'!G37+'Obrazac 2. PPN12'!G37+'Obrazac 2. PPN13'!G37+'Obrazac 2. PPN14'!G37+'Obrazac 2. PPN15'!G37+'Obrazac 2. PPN16'!G37+'Obrazac 2. PPN17'!G37+'Obrazac 2. PPN18'!G37+'Obrazac 2. PPN19'!G37+'Obrazac 2. PPN20'!G37+'Obrazac 2. PPN21'!G37+'Obrazac 2. PPN22'!G37+'Obrazac 2. PPN23'!G37+'Obrazac 2. PPN24'!G37+'Obrazac 2. PPN25'!G37+'Obrazac 2. PPN26'!G37+'Obrazac 2. PPN27'!G37+'Obrazac 2. PPN28'!G37+'Obrazac 2. PPN29'!G37+'Obrazac 2. PPN30'!G37</f>
        <v>0</v>
      </c>
      <c r="H37" s="101">
        <f>'Obrazac 2. Opšta namjena'!H37+'Obrazac 2. PPN1'!H37+'Obrazac 2. PPN2'!H37+'Obrazac 2. PPN3'!H37+'Obrazac 2. PPN4'!H37+'Obrazac 2. PPN5'!H37+'Obrazac 2. PPN6'!H37+'Obrazac 2. PPN7'!H37+'Obrazac 2. PPN8'!H37+'Obrazac 2. PPN9'!H37+'Obrazac 2. PPN10'!H37+'Obrazac 2. PPN11'!H37+'Obrazac 2. PPN12'!H37+'Obrazac 2. PPN13'!H37+'Obrazac 2. PPN14'!H37+'Obrazac 2. PPN15'!H37+'Obrazac 2. PPN16'!H37+'Obrazac 2. PPN17'!H37+'Obrazac 2. PPN18'!H37+'Obrazac 2. PPN19'!H37+'Obrazac 2. PPN20'!H37+'Obrazac 2. PPN21'!H37+'Obrazac 2. PPN22'!H37+'Obrazac 2. PPN23'!H37+'Obrazac 2. PPN24'!H37+'Obrazac 2. PPN25'!H37+'Obrazac 2. PPN26'!H37+'Obrazac 2. PPN27'!H37+'Obrazac 2. PPN28'!H37+'Obrazac 2. PPN29'!H37+'Obrazac 2. PPN30'!H37</f>
        <v>5000</v>
      </c>
      <c r="I37" s="24" t="e">
        <f t="shared" si="0"/>
        <v>#DIV/0!</v>
      </c>
      <c r="J37" s="23">
        <f t="shared" si="1"/>
        <v>0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1">
        <f>'Obrazac 2. Opšta namjena'!D38+'Obrazac 2. PPN1'!D38+'Obrazac 2. PPN2'!D38+'Obrazac 2. PPN3'!D38+'Obrazac 2. PPN4'!D38+'Obrazac 2. PPN5'!D38+'Obrazac 2. PPN6'!D38+'Obrazac 2. PPN7'!D38+'Obrazac 2. PPN8'!D38+'Obrazac 2. PPN9'!D38+'Obrazac 2. PPN10'!D38+'Obrazac 2. PPN11'!D38+'Obrazac 2. PPN12'!D38+'Obrazac 2. PPN13'!D38+'Obrazac 2. PPN14'!D38+'Obrazac 2. PPN15'!D38+'Obrazac 2. PPN16'!D38+'Obrazac 2. PPN17'!D38+'Obrazac 2. PPN18'!D38+'Obrazac 2. PPN19'!D38+'Obrazac 2. PPN20'!D38+'Obrazac 2. PPN21'!D38+'Obrazac 2. PPN22'!D38+'Obrazac 2. PPN23'!D38+'Obrazac 2. PPN24'!D38+'Obrazac 2. PPN25'!D38+'Obrazac 2. PPN26'!D38+'Obrazac 2. PPN27'!D38+'Obrazac 2. PPN28'!D38+'Obrazac 2. PPN29'!D38+'Obrazac 2. PPN30'!D38</f>
        <v>0</v>
      </c>
      <c r="E38" s="101">
        <f>'Obrazac 2. Opšta namjena'!E38+'Obrazac 2. PPN1'!E38+'Obrazac 2. PPN2'!E38+'Obrazac 2. PPN3'!E38+'Obrazac 2. PPN4'!E38+'Obrazac 2. PPN5'!E38+'Obrazac 2. PPN6'!E38+'Obrazac 2. PPN7'!E38+'Obrazac 2. PPN8'!E38+'Obrazac 2. PPN9'!E38+'Obrazac 2. PPN10'!E38+'Obrazac 2. PPN11'!E38+'Obrazac 2. PPN12'!E38+'Obrazac 2. PPN13'!E38+'Obrazac 2. PPN14'!E38+'Obrazac 2. PPN15'!E38+'Obrazac 2. PPN16'!E38+'Obrazac 2. PPN17'!E38+'Obrazac 2. PPN18'!E38+'Obrazac 2. PPN19'!E38+'Obrazac 2. PPN20'!E38+'Obrazac 2. PPN21'!E38+'Obrazac 2. PPN22'!E38+'Obrazac 2. PPN23'!E38+'Obrazac 2. PPN24'!E38+'Obrazac 2. PPN25'!E38+'Obrazac 2. PPN26'!E38+'Obrazac 2. PPN27'!E38+'Obrazac 2. PPN28'!E38+'Obrazac 2. PPN29'!E38+'Obrazac 2. PPN30'!E38</f>
        <v>0</v>
      </c>
      <c r="F38" s="101">
        <f>'Obrazac 2. Opšta namjena'!F38+'Obrazac 2. PPN1'!F38+'Obrazac 2. PPN2'!F38+'Obrazac 2. PPN3'!F38+'Obrazac 2. PPN4'!F38+'Obrazac 2. PPN5'!F38+'Obrazac 2. PPN6'!F38+'Obrazac 2. PPN7'!F38+'Obrazac 2. PPN8'!F38+'Obrazac 2. PPN9'!F38+'Obrazac 2. PPN10'!F38+'Obrazac 2. PPN11'!F38+'Obrazac 2. PPN12'!F38+'Obrazac 2. PPN13'!F38+'Obrazac 2. PPN14'!F38+'Obrazac 2. PPN15'!F38+'Obrazac 2. PPN16'!F38+'Obrazac 2. PPN17'!F38+'Obrazac 2. PPN18'!F38+'Obrazac 2. PPN19'!F38+'Obrazac 2. PPN20'!F38+'Obrazac 2. PPN21'!F38+'Obrazac 2. PPN22'!F38+'Obrazac 2. PPN23'!F38+'Obrazac 2. PPN24'!F38+'Obrazac 2. PPN25'!F38+'Obrazac 2. PPN26'!F38+'Obrazac 2. PPN27'!F38+'Obrazac 2. PPN28'!F38+'Obrazac 2. PPN29'!F38+'Obrazac 2. PPN30'!F38</f>
        <v>0</v>
      </c>
      <c r="G38" s="101">
        <f>'Obrazac 2. Opšta namjena'!G38+'Obrazac 2. PPN1'!G38+'Obrazac 2. PPN2'!G38+'Obrazac 2. PPN3'!G38+'Obrazac 2. PPN4'!G38+'Obrazac 2. PPN5'!G38+'Obrazac 2. PPN6'!G38+'Obrazac 2. PPN7'!G38+'Obrazac 2. PPN8'!G38+'Obrazac 2. PPN9'!G38+'Obrazac 2. PPN10'!G38+'Obrazac 2. PPN11'!G38+'Obrazac 2. PPN12'!G38+'Obrazac 2. PPN13'!G38+'Obrazac 2. PPN14'!G38+'Obrazac 2. PPN15'!G38+'Obrazac 2. PPN16'!G38+'Obrazac 2. PPN17'!G38+'Obrazac 2. PPN18'!G38+'Obrazac 2. PPN19'!G38+'Obrazac 2. PPN20'!G38+'Obrazac 2. PPN21'!G38+'Obrazac 2. PPN22'!G38+'Obrazac 2. PPN23'!G38+'Obrazac 2. PPN24'!G38+'Obrazac 2. PPN25'!G38+'Obrazac 2. PPN26'!G38+'Obrazac 2. PPN27'!G38+'Obrazac 2. PPN28'!G38+'Obrazac 2. PPN29'!G38+'Obrazac 2. PPN30'!G38</f>
        <v>0</v>
      </c>
      <c r="H38" s="101">
        <f>'Obrazac 2. Opšta namjena'!H38+'Obrazac 2. PPN1'!H38+'Obrazac 2. PPN2'!H38+'Obrazac 2. PPN3'!H38+'Obrazac 2. PPN4'!H38+'Obrazac 2. PPN5'!H38+'Obrazac 2. PPN6'!H38+'Obrazac 2. PPN7'!H38+'Obrazac 2. PPN8'!H38+'Obrazac 2. PPN9'!H38+'Obrazac 2. PPN10'!H38+'Obrazac 2. PPN11'!H38+'Obrazac 2. PPN12'!H38+'Obrazac 2. PPN13'!H38+'Obrazac 2. PPN14'!H38+'Obrazac 2. PPN15'!H38+'Obrazac 2. PPN16'!H38+'Obrazac 2. PPN17'!H38+'Obrazac 2. PPN18'!H38+'Obrazac 2. PPN19'!H38+'Obrazac 2. PPN20'!H38+'Obrazac 2. PPN21'!H38+'Obrazac 2. PPN22'!H38+'Obrazac 2. PPN23'!H38+'Obrazac 2. PPN24'!H38+'Obrazac 2. PPN25'!H38+'Obrazac 2. PPN26'!H38+'Obrazac 2. PPN27'!H38+'Obrazac 2. PPN28'!H38+'Obrazac 2. PPN29'!H38+'Obrazac 2. PPN30'!H38</f>
        <v>0</v>
      </c>
      <c r="I38" s="24" t="e">
        <f t="shared" si="0"/>
        <v>#DIV/0!</v>
      </c>
      <c r="J38" s="23" t="e">
        <f t="shared" si="1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1">
        <f>'Obrazac 2. Opšta namjena'!D39+'Obrazac 2. PPN1'!D39+'Obrazac 2. PPN2'!D39+'Obrazac 2. PPN3'!D39+'Obrazac 2. PPN4'!D39+'Obrazac 2. PPN5'!D39+'Obrazac 2. PPN6'!D39+'Obrazac 2. PPN7'!D39+'Obrazac 2. PPN8'!D39+'Obrazac 2. PPN9'!D39+'Obrazac 2. PPN10'!D39+'Obrazac 2. PPN11'!D39+'Obrazac 2. PPN12'!D39+'Obrazac 2. PPN13'!D39+'Obrazac 2. PPN14'!D39+'Obrazac 2. PPN15'!D39+'Obrazac 2. PPN16'!D39+'Obrazac 2. PPN17'!D39+'Obrazac 2. PPN18'!D39+'Obrazac 2. PPN19'!D39+'Obrazac 2. PPN20'!D39+'Obrazac 2. PPN21'!D39+'Obrazac 2. PPN22'!D39+'Obrazac 2. PPN23'!D39+'Obrazac 2. PPN24'!D39+'Obrazac 2. PPN25'!D39+'Obrazac 2. PPN26'!D39+'Obrazac 2. PPN27'!D39+'Obrazac 2. PPN28'!D39+'Obrazac 2. PPN29'!D39+'Obrazac 2. PPN30'!D39</f>
        <v>0</v>
      </c>
      <c r="E39" s="101">
        <f>'Obrazac 2. Opšta namjena'!E39+'Obrazac 2. PPN1'!E39+'Obrazac 2. PPN2'!E39+'Obrazac 2. PPN3'!E39+'Obrazac 2. PPN4'!E39+'Obrazac 2. PPN5'!E39+'Obrazac 2. PPN6'!E39+'Obrazac 2. PPN7'!E39+'Obrazac 2. PPN8'!E39+'Obrazac 2. PPN9'!E39+'Obrazac 2. PPN10'!E39+'Obrazac 2. PPN11'!E39+'Obrazac 2. PPN12'!E39+'Obrazac 2. PPN13'!E39+'Obrazac 2. PPN14'!E39+'Obrazac 2. PPN15'!E39+'Obrazac 2. PPN16'!E39+'Obrazac 2. PPN17'!E39+'Obrazac 2. PPN18'!E39+'Obrazac 2. PPN19'!E39+'Obrazac 2. PPN20'!E39+'Obrazac 2. PPN21'!E39+'Obrazac 2. PPN22'!E39+'Obrazac 2. PPN23'!E39+'Obrazac 2. PPN24'!E39+'Obrazac 2. PPN25'!E39+'Obrazac 2. PPN26'!E39+'Obrazac 2. PPN27'!E39+'Obrazac 2. PPN28'!E39+'Obrazac 2. PPN29'!E39+'Obrazac 2. PPN30'!E39</f>
        <v>0</v>
      </c>
      <c r="F39" s="101">
        <f>'Obrazac 2. Opšta namjena'!F39+'Obrazac 2. PPN1'!F39+'Obrazac 2. PPN2'!F39+'Obrazac 2. PPN3'!F39+'Obrazac 2. PPN4'!F39+'Obrazac 2. PPN5'!F39+'Obrazac 2. PPN6'!F39+'Obrazac 2. PPN7'!F39+'Obrazac 2. PPN8'!F39+'Obrazac 2. PPN9'!F39+'Obrazac 2. PPN10'!F39+'Obrazac 2. PPN11'!F39+'Obrazac 2. PPN12'!F39+'Obrazac 2. PPN13'!F39+'Obrazac 2. PPN14'!F39+'Obrazac 2. PPN15'!F39+'Obrazac 2. PPN16'!F39+'Obrazac 2. PPN17'!F39+'Obrazac 2. PPN18'!F39+'Obrazac 2. PPN19'!F39+'Obrazac 2. PPN20'!F39+'Obrazac 2. PPN21'!F39+'Obrazac 2. PPN22'!F39+'Obrazac 2. PPN23'!F39+'Obrazac 2. PPN24'!F39+'Obrazac 2. PPN25'!F39+'Obrazac 2. PPN26'!F39+'Obrazac 2. PPN27'!F39+'Obrazac 2. PPN28'!F39+'Obrazac 2. PPN29'!F39+'Obrazac 2. PPN30'!F39</f>
        <v>0</v>
      </c>
      <c r="G39" s="101">
        <f>'Obrazac 2. Opšta namjena'!G39+'Obrazac 2. PPN1'!G39+'Obrazac 2. PPN2'!G39+'Obrazac 2. PPN3'!G39+'Obrazac 2. PPN4'!G39+'Obrazac 2. PPN5'!G39+'Obrazac 2. PPN6'!G39+'Obrazac 2. PPN7'!G39+'Obrazac 2. PPN8'!G39+'Obrazac 2. PPN9'!G39+'Obrazac 2. PPN10'!G39+'Obrazac 2. PPN11'!G39+'Obrazac 2. PPN12'!G39+'Obrazac 2. PPN13'!G39+'Obrazac 2. PPN14'!G39+'Obrazac 2. PPN15'!G39+'Obrazac 2. PPN16'!G39+'Obrazac 2. PPN17'!G39+'Obrazac 2. PPN18'!G39+'Obrazac 2. PPN19'!G39+'Obrazac 2. PPN20'!G39+'Obrazac 2. PPN21'!G39+'Obrazac 2. PPN22'!G39+'Obrazac 2. PPN23'!G39+'Obrazac 2. PPN24'!G39+'Obrazac 2. PPN25'!G39+'Obrazac 2. PPN26'!G39+'Obrazac 2. PPN27'!G39+'Obrazac 2. PPN28'!G39+'Obrazac 2. PPN29'!G39+'Obrazac 2. PPN30'!G39</f>
        <v>0</v>
      </c>
      <c r="H39" s="101">
        <f>'Obrazac 2. Opšta namjena'!H39+'Obrazac 2. PPN1'!H39+'Obrazac 2. PPN2'!H39+'Obrazac 2. PPN3'!H39+'Obrazac 2. PPN4'!H39+'Obrazac 2. PPN5'!H39+'Obrazac 2. PPN6'!H39+'Obrazac 2. PPN7'!H39+'Obrazac 2. PPN8'!H39+'Obrazac 2. PPN9'!H39+'Obrazac 2. PPN10'!H39+'Obrazac 2. PPN11'!H39+'Obrazac 2. PPN12'!H39+'Obrazac 2. PPN13'!H39+'Obrazac 2. PPN14'!H39+'Obrazac 2. PPN15'!H39+'Obrazac 2. PPN16'!H39+'Obrazac 2. PPN17'!H39+'Obrazac 2. PPN18'!H39+'Obrazac 2. PPN19'!H39+'Obrazac 2. PPN20'!H39+'Obrazac 2. PPN21'!H39+'Obrazac 2. PPN22'!H39+'Obrazac 2. PPN23'!H39+'Obrazac 2. PPN24'!H39+'Obrazac 2. PPN25'!H39+'Obrazac 2. PPN26'!H39+'Obrazac 2. PPN27'!H39+'Obrazac 2. PPN28'!H39+'Obrazac 2. PPN29'!H39+'Obrazac 2. PPN30'!H39</f>
        <v>0</v>
      </c>
      <c r="I39" s="24" t="e">
        <f t="shared" si="0"/>
        <v>#DIV/0!</v>
      </c>
      <c r="J39" s="23" t="e">
        <f t="shared" si="1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1">
        <f>'Obrazac 2. Opšta namjena'!D40+'Obrazac 2. PPN1'!D40+'Obrazac 2. PPN2'!D40+'Obrazac 2. PPN3'!D40+'Obrazac 2. PPN4'!D40+'Obrazac 2. PPN5'!D40+'Obrazac 2. PPN6'!D40+'Obrazac 2. PPN7'!D40+'Obrazac 2. PPN8'!D40+'Obrazac 2. PPN9'!D40+'Obrazac 2. PPN10'!D40+'Obrazac 2. PPN11'!D40+'Obrazac 2. PPN12'!D40+'Obrazac 2. PPN13'!D40+'Obrazac 2. PPN14'!D40+'Obrazac 2. PPN15'!D40+'Obrazac 2. PPN16'!D40+'Obrazac 2. PPN17'!D40+'Obrazac 2. PPN18'!D40+'Obrazac 2. PPN19'!D40+'Obrazac 2. PPN20'!D40+'Obrazac 2. PPN21'!D40+'Obrazac 2. PPN22'!D40+'Obrazac 2. PPN23'!D40+'Obrazac 2. PPN24'!D40+'Obrazac 2. PPN25'!D40+'Obrazac 2. PPN26'!D40+'Obrazac 2. PPN27'!D40+'Obrazac 2. PPN28'!D40+'Obrazac 2. PPN29'!D40+'Obrazac 2. PPN30'!D40</f>
        <v>0</v>
      </c>
      <c r="E40" s="101">
        <f>'Obrazac 2. Opšta namjena'!E40+'Obrazac 2. PPN1'!E40+'Obrazac 2. PPN2'!E40+'Obrazac 2. PPN3'!E40+'Obrazac 2. PPN4'!E40+'Obrazac 2. PPN5'!E40+'Obrazac 2. PPN6'!E40+'Obrazac 2. PPN7'!E40+'Obrazac 2. PPN8'!E40+'Obrazac 2. PPN9'!E40+'Obrazac 2. PPN10'!E40+'Obrazac 2. PPN11'!E40+'Obrazac 2. PPN12'!E40+'Obrazac 2. PPN13'!E40+'Obrazac 2. PPN14'!E40+'Obrazac 2. PPN15'!E40+'Obrazac 2. PPN16'!E40+'Obrazac 2. PPN17'!E40+'Obrazac 2. PPN18'!E40+'Obrazac 2. PPN19'!E40+'Obrazac 2. PPN20'!E40+'Obrazac 2. PPN21'!E40+'Obrazac 2. PPN22'!E40+'Obrazac 2. PPN23'!E40+'Obrazac 2. PPN24'!E40+'Obrazac 2. PPN25'!E40+'Obrazac 2. PPN26'!E40+'Obrazac 2. PPN27'!E40+'Obrazac 2. PPN28'!E40+'Obrazac 2. PPN29'!E40+'Obrazac 2. PPN30'!E40</f>
        <v>0</v>
      </c>
      <c r="F40" s="101">
        <f>'Obrazac 2. Opšta namjena'!F40+'Obrazac 2. PPN1'!F40+'Obrazac 2. PPN2'!F40+'Obrazac 2. PPN3'!F40+'Obrazac 2. PPN4'!F40+'Obrazac 2. PPN5'!F40+'Obrazac 2. PPN6'!F40+'Obrazac 2. PPN7'!F40+'Obrazac 2. PPN8'!F40+'Obrazac 2. PPN9'!F40+'Obrazac 2. PPN10'!F40+'Obrazac 2. PPN11'!F40+'Obrazac 2. PPN12'!F40+'Obrazac 2. PPN13'!F40+'Obrazac 2. PPN14'!F40+'Obrazac 2. PPN15'!F40+'Obrazac 2. PPN16'!F40+'Obrazac 2. PPN17'!F40+'Obrazac 2. PPN18'!F40+'Obrazac 2. PPN19'!F40+'Obrazac 2. PPN20'!F40+'Obrazac 2. PPN21'!F40+'Obrazac 2. PPN22'!F40+'Obrazac 2. PPN23'!F40+'Obrazac 2. PPN24'!F40+'Obrazac 2. PPN25'!F40+'Obrazac 2. PPN26'!F40+'Obrazac 2. PPN27'!F40+'Obrazac 2. PPN28'!F40+'Obrazac 2. PPN29'!F40+'Obrazac 2. PPN30'!F40</f>
        <v>0</v>
      </c>
      <c r="G40" s="101">
        <f>'Obrazac 2. Opšta namjena'!G40+'Obrazac 2. PPN1'!G40+'Obrazac 2. PPN2'!G40+'Obrazac 2. PPN3'!G40+'Obrazac 2. PPN4'!G40+'Obrazac 2. PPN5'!G40+'Obrazac 2. PPN6'!G40+'Obrazac 2. PPN7'!G40+'Obrazac 2. PPN8'!G40+'Obrazac 2. PPN9'!G40+'Obrazac 2. PPN10'!G40+'Obrazac 2. PPN11'!G40+'Obrazac 2. PPN12'!G40+'Obrazac 2. PPN13'!G40+'Obrazac 2. PPN14'!G40+'Obrazac 2. PPN15'!G40+'Obrazac 2. PPN16'!G40+'Obrazac 2. PPN17'!G40+'Obrazac 2. PPN18'!G40+'Obrazac 2. PPN19'!G40+'Obrazac 2. PPN20'!G40+'Obrazac 2. PPN21'!G40+'Obrazac 2. PPN22'!G40+'Obrazac 2. PPN23'!G40+'Obrazac 2. PPN24'!G40+'Obrazac 2. PPN25'!G40+'Obrazac 2. PPN26'!G40+'Obrazac 2. PPN27'!G40+'Obrazac 2. PPN28'!G40+'Obrazac 2. PPN29'!G40+'Obrazac 2. PPN30'!G40</f>
        <v>0</v>
      </c>
      <c r="H40" s="101">
        <f>'Obrazac 2. Opšta namjena'!H40+'Obrazac 2. PPN1'!H40+'Obrazac 2. PPN2'!H40+'Obrazac 2. PPN3'!H40+'Obrazac 2. PPN4'!H40+'Obrazac 2. PPN5'!H40+'Obrazac 2. PPN6'!H40+'Obrazac 2. PPN7'!H40+'Obrazac 2. PPN8'!H40+'Obrazac 2. PPN9'!H40+'Obrazac 2. PPN10'!H40+'Obrazac 2. PPN11'!H40+'Obrazac 2. PPN12'!H40+'Obrazac 2. PPN13'!H40+'Obrazac 2. PPN14'!H40+'Obrazac 2. PPN15'!H40+'Obrazac 2. PPN16'!H40+'Obrazac 2. PPN17'!H40+'Obrazac 2. PPN18'!H40+'Obrazac 2. PPN19'!H40+'Obrazac 2. PPN20'!H40+'Obrazac 2. PPN21'!H40+'Obrazac 2. PPN22'!H40+'Obrazac 2. PPN23'!H40+'Obrazac 2. PPN24'!H40+'Obrazac 2. PPN25'!H40+'Obrazac 2. PPN26'!H40+'Obrazac 2. PPN27'!H40+'Obrazac 2. PPN28'!H40+'Obrazac 2. PPN29'!H40+'Obrazac 2. PPN30'!H40</f>
        <v>0</v>
      </c>
      <c r="I40" s="24" t="e">
        <f t="shared" si="0"/>
        <v>#DIV/0!</v>
      </c>
      <c r="J40" s="23" t="e">
        <f t="shared" si="1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1">
        <f>'Obrazac 2. Opšta namjena'!D41+'Obrazac 2. PPN1'!D41+'Obrazac 2. PPN2'!D41+'Obrazac 2. PPN3'!D41+'Obrazac 2. PPN4'!D41+'Obrazac 2. PPN5'!D41+'Obrazac 2. PPN6'!D41+'Obrazac 2. PPN7'!D41+'Obrazac 2. PPN8'!D41+'Obrazac 2. PPN9'!D41+'Obrazac 2. PPN10'!D41+'Obrazac 2. PPN11'!D41+'Obrazac 2. PPN12'!D41+'Obrazac 2. PPN13'!D41+'Obrazac 2. PPN14'!D41+'Obrazac 2. PPN15'!D41+'Obrazac 2. PPN16'!D41+'Obrazac 2. PPN17'!D41+'Obrazac 2. PPN18'!D41+'Obrazac 2. PPN19'!D41+'Obrazac 2. PPN20'!D41+'Obrazac 2. PPN21'!D41+'Obrazac 2. PPN22'!D41+'Obrazac 2. PPN23'!D41+'Obrazac 2. PPN24'!D41+'Obrazac 2. PPN25'!D41+'Obrazac 2. PPN26'!D41+'Obrazac 2. PPN27'!D41+'Obrazac 2. PPN28'!D41+'Obrazac 2. PPN29'!D41+'Obrazac 2. PPN30'!D41</f>
        <v>0</v>
      </c>
      <c r="E41" s="101">
        <f>'Obrazac 2. Opšta namjena'!E41+'Obrazac 2. PPN1'!E41+'Obrazac 2. PPN2'!E41+'Obrazac 2. PPN3'!E41+'Obrazac 2. PPN4'!E41+'Obrazac 2. PPN5'!E41+'Obrazac 2. PPN6'!E41+'Obrazac 2. PPN7'!E41+'Obrazac 2. PPN8'!E41+'Obrazac 2. PPN9'!E41+'Obrazac 2. PPN10'!E41+'Obrazac 2. PPN11'!E41+'Obrazac 2. PPN12'!E41+'Obrazac 2. PPN13'!E41+'Obrazac 2. PPN14'!E41+'Obrazac 2. PPN15'!E41+'Obrazac 2. PPN16'!E41+'Obrazac 2. PPN17'!E41+'Obrazac 2. PPN18'!E41+'Obrazac 2. PPN19'!E41+'Obrazac 2. PPN20'!E41+'Obrazac 2. PPN21'!E41+'Obrazac 2. PPN22'!E41+'Obrazac 2. PPN23'!E41+'Obrazac 2. PPN24'!E41+'Obrazac 2. PPN25'!E41+'Obrazac 2. PPN26'!E41+'Obrazac 2. PPN27'!E41+'Obrazac 2. PPN28'!E41+'Obrazac 2. PPN29'!E41+'Obrazac 2. PPN30'!E41</f>
        <v>0</v>
      </c>
      <c r="F41" s="101">
        <f>'Obrazac 2. Opšta namjena'!F41+'Obrazac 2. PPN1'!F41+'Obrazac 2. PPN2'!F41+'Obrazac 2. PPN3'!F41+'Obrazac 2. PPN4'!F41+'Obrazac 2. PPN5'!F41+'Obrazac 2. PPN6'!F41+'Obrazac 2. PPN7'!F41+'Obrazac 2. PPN8'!F41+'Obrazac 2. PPN9'!F41+'Obrazac 2. PPN10'!F41+'Obrazac 2. PPN11'!F41+'Obrazac 2. PPN12'!F41+'Obrazac 2. PPN13'!F41+'Obrazac 2. PPN14'!F41+'Obrazac 2. PPN15'!F41+'Obrazac 2. PPN16'!F41+'Obrazac 2. PPN17'!F41+'Obrazac 2. PPN18'!F41+'Obrazac 2. PPN19'!F41+'Obrazac 2. PPN20'!F41+'Obrazac 2. PPN21'!F41+'Obrazac 2. PPN22'!F41+'Obrazac 2. PPN23'!F41+'Obrazac 2. PPN24'!F41+'Obrazac 2. PPN25'!F41+'Obrazac 2. PPN26'!F41+'Obrazac 2. PPN27'!F41+'Obrazac 2. PPN28'!F41+'Obrazac 2. PPN29'!F41+'Obrazac 2. PPN30'!F41</f>
        <v>0</v>
      </c>
      <c r="G41" s="101">
        <f>'Obrazac 2. Opšta namjena'!G41+'Obrazac 2. PPN1'!G41+'Obrazac 2. PPN2'!G41+'Obrazac 2. PPN3'!G41+'Obrazac 2. PPN4'!G41+'Obrazac 2. PPN5'!G41+'Obrazac 2. PPN6'!G41+'Obrazac 2. PPN7'!G41+'Obrazac 2. PPN8'!G41+'Obrazac 2. PPN9'!G41+'Obrazac 2. PPN10'!G41+'Obrazac 2. PPN11'!G41+'Obrazac 2. PPN12'!G41+'Obrazac 2. PPN13'!G41+'Obrazac 2. PPN14'!G41+'Obrazac 2. PPN15'!G41+'Obrazac 2. PPN16'!G41+'Obrazac 2. PPN17'!G41+'Obrazac 2. PPN18'!G41+'Obrazac 2. PPN19'!G41+'Obrazac 2. PPN20'!G41+'Obrazac 2. PPN21'!G41+'Obrazac 2. PPN22'!G41+'Obrazac 2. PPN23'!G41+'Obrazac 2. PPN24'!G41+'Obrazac 2. PPN25'!G41+'Obrazac 2. PPN26'!G41+'Obrazac 2. PPN27'!G41+'Obrazac 2. PPN28'!G41+'Obrazac 2. PPN29'!G41+'Obrazac 2. PPN30'!G41</f>
        <v>0</v>
      </c>
      <c r="H41" s="101">
        <f>'Obrazac 2. Opšta namjena'!H41+'Obrazac 2. PPN1'!H41+'Obrazac 2. PPN2'!H41+'Obrazac 2. PPN3'!H41+'Obrazac 2. PPN4'!H41+'Obrazac 2. PPN5'!H41+'Obrazac 2. PPN6'!H41+'Obrazac 2. PPN7'!H41+'Obrazac 2. PPN8'!H41+'Obrazac 2. PPN9'!H41+'Obrazac 2. PPN10'!H41+'Obrazac 2. PPN11'!H41+'Obrazac 2. PPN12'!H41+'Obrazac 2. PPN13'!H41+'Obrazac 2. PPN14'!H41+'Obrazac 2. PPN15'!H41+'Obrazac 2. PPN16'!H41+'Obrazac 2. PPN17'!H41+'Obrazac 2. PPN18'!H41+'Obrazac 2. PPN19'!H41+'Obrazac 2. PPN20'!H41+'Obrazac 2. PPN21'!H41+'Obrazac 2. PPN22'!H41+'Obrazac 2. PPN23'!H41+'Obrazac 2. PPN24'!H41+'Obrazac 2. PPN25'!H41+'Obrazac 2. PPN26'!H41+'Obrazac 2. PPN27'!H41+'Obrazac 2. PPN28'!H41+'Obrazac 2. PPN29'!H41+'Obrazac 2. PPN30'!H41</f>
        <v>0</v>
      </c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101">
        <f>'Obrazac 2. Opšta namjena'!D42+'Obrazac 2. PPN1'!D42+'Obrazac 2. PPN2'!D42+'Obrazac 2. PPN3'!D42+'Obrazac 2. PPN4'!D42+'Obrazac 2. PPN5'!D42+'Obrazac 2. PPN6'!D42+'Obrazac 2. PPN7'!D42+'Obrazac 2. PPN8'!D42+'Obrazac 2. PPN9'!D42+'Obrazac 2. PPN10'!D42+'Obrazac 2. PPN11'!D42+'Obrazac 2. PPN12'!D42+'Obrazac 2. PPN13'!D42+'Obrazac 2. PPN14'!D42+'Obrazac 2. PPN15'!D42+'Obrazac 2. PPN16'!D42+'Obrazac 2. PPN17'!D42+'Obrazac 2. PPN18'!D42+'Obrazac 2. PPN19'!D42+'Obrazac 2. PPN20'!D42+'Obrazac 2. PPN21'!D42+'Obrazac 2. PPN22'!D42+'Obrazac 2. PPN23'!D42+'Obrazac 2. PPN24'!D42+'Obrazac 2. PPN25'!D42+'Obrazac 2. PPN26'!D42+'Obrazac 2. PPN27'!D42+'Obrazac 2. PPN28'!D42+'Obrazac 2. PPN29'!D42+'Obrazac 2. PPN30'!D42</f>
        <v>0</v>
      </c>
      <c r="E42" s="101">
        <f>'Obrazac 2. Opšta namjena'!E42+'Obrazac 2. PPN1'!E42+'Obrazac 2. PPN2'!E42+'Obrazac 2. PPN3'!E42+'Obrazac 2. PPN4'!E42+'Obrazac 2. PPN5'!E42+'Obrazac 2. PPN6'!E42+'Obrazac 2. PPN7'!E42+'Obrazac 2. PPN8'!E42+'Obrazac 2. PPN9'!E42+'Obrazac 2. PPN10'!E42+'Obrazac 2. PPN11'!E42+'Obrazac 2. PPN12'!E42+'Obrazac 2. PPN13'!E42+'Obrazac 2. PPN14'!E42+'Obrazac 2. PPN15'!E42+'Obrazac 2. PPN16'!E42+'Obrazac 2. PPN17'!E42+'Obrazac 2. PPN18'!E42+'Obrazac 2. PPN19'!E42+'Obrazac 2. PPN20'!E42+'Obrazac 2. PPN21'!E42+'Obrazac 2. PPN22'!E42+'Obrazac 2. PPN23'!E42+'Obrazac 2. PPN24'!E42+'Obrazac 2. PPN25'!E42+'Obrazac 2. PPN26'!E42+'Obrazac 2. PPN27'!E42+'Obrazac 2. PPN28'!E42+'Obrazac 2. PPN29'!E42+'Obrazac 2. PPN30'!E42</f>
        <v>0</v>
      </c>
      <c r="F42" s="101">
        <f>'Obrazac 2. Opšta namjena'!F42+'Obrazac 2. PPN1'!F42+'Obrazac 2. PPN2'!F42+'Obrazac 2. PPN3'!F42+'Obrazac 2. PPN4'!F42+'Obrazac 2. PPN5'!F42+'Obrazac 2. PPN6'!F42+'Obrazac 2. PPN7'!F42+'Obrazac 2. PPN8'!F42+'Obrazac 2. PPN9'!F42+'Obrazac 2. PPN10'!F42+'Obrazac 2. PPN11'!F42+'Obrazac 2. PPN12'!F42+'Obrazac 2. PPN13'!F42+'Obrazac 2. PPN14'!F42+'Obrazac 2. PPN15'!F42+'Obrazac 2. PPN16'!F42+'Obrazac 2. PPN17'!F42+'Obrazac 2. PPN18'!F42+'Obrazac 2. PPN19'!F42+'Obrazac 2. PPN20'!F42+'Obrazac 2. PPN21'!F42+'Obrazac 2. PPN22'!F42+'Obrazac 2. PPN23'!F42+'Obrazac 2. PPN24'!F42+'Obrazac 2. PPN25'!F42+'Obrazac 2. PPN26'!F42+'Obrazac 2. PPN27'!F42+'Obrazac 2. PPN28'!F42+'Obrazac 2. PPN29'!F42+'Obrazac 2. PPN30'!F42</f>
        <v>0</v>
      </c>
      <c r="G42" s="101">
        <f>'Obrazac 2. Opšta namjena'!G42+'Obrazac 2. PPN1'!G42+'Obrazac 2. PPN2'!G42+'Obrazac 2. PPN3'!G42+'Obrazac 2. PPN4'!G42+'Obrazac 2. PPN5'!G42+'Obrazac 2. PPN6'!G42+'Obrazac 2. PPN7'!G42+'Obrazac 2. PPN8'!G42+'Obrazac 2. PPN9'!G42+'Obrazac 2. PPN10'!G42+'Obrazac 2. PPN11'!G42+'Obrazac 2. PPN12'!G42+'Obrazac 2. PPN13'!G42+'Obrazac 2. PPN14'!G42+'Obrazac 2. PPN15'!G42+'Obrazac 2. PPN16'!G42+'Obrazac 2. PPN17'!G42+'Obrazac 2. PPN18'!G42+'Obrazac 2. PPN19'!G42+'Obrazac 2. PPN20'!G42+'Obrazac 2. PPN21'!G42+'Obrazac 2. PPN22'!G42+'Obrazac 2. PPN23'!G42+'Obrazac 2. PPN24'!G42+'Obrazac 2. PPN25'!G42+'Obrazac 2. PPN26'!G42+'Obrazac 2. PPN27'!G42+'Obrazac 2. PPN28'!G42+'Obrazac 2. PPN29'!G42+'Obrazac 2. PPN30'!G42</f>
        <v>0</v>
      </c>
      <c r="H42" s="101">
        <f>'Obrazac 2. Opšta namjena'!H42+'Obrazac 2. PPN1'!H42+'Obrazac 2. PPN2'!H42+'Obrazac 2. PPN3'!H42+'Obrazac 2. PPN4'!H42+'Obrazac 2. PPN5'!H42+'Obrazac 2. PPN6'!H42+'Obrazac 2. PPN7'!H42+'Obrazac 2. PPN8'!H42+'Obrazac 2. PPN9'!H42+'Obrazac 2. PPN10'!H42+'Obrazac 2. PPN11'!H42+'Obrazac 2. PPN12'!H42+'Obrazac 2. PPN13'!H42+'Obrazac 2. PPN14'!H42+'Obrazac 2. PPN15'!H42+'Obrazac 2. PPN16'!H42+'Obrazac 2. PPN17'!H42+'Obrazac 2. PPN18'!H42+'Obrazac 2. PPN19'!H42+'Obrazac 2. PPN20'!H42+'Obrazac 2. PPN21'!H42+'Obrazac 2. PPN22'!H42+'Obrazac 2. PPN23'!H42+'Obrazac 2. PPN24'!H42+'Obrazac 2. PPN25'!H42+'Obrazac 2. PPN26'!H42+'Obrazac 2. PPN27'!H42+'Obrazac 2. PPN28'!H42+'Obrazac 2. PPN29'!H42+'Obrazac 2. PPN30'!H42</f>
        <v>0</v>
      </c>
      <c r="I42" s="24" t="e">
        <f t="shared" si="0"/>
        <v>#DIV/0!</v>
      </c>
      <c r="J42" s="23" t="e">
        <f t="shared" si="1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1">
        <f>'Obrazac 2. Opšta namjena'!D43+'Obrazac 2. PPN1'!D43+'Obrazac 2. PPN2'!D43+'Obrazac 2. PPN3'!D43+'Obrazac 2. PPN4'!D43+'Obrazac 2. PPN5'!D43+'Obrazac 2. PPN6'!D43+'Obrazac 2. PPN7'!D43+'Obrazac 2. PPN8'!D43+'Obrazac 2. PPN9'!D43+'Obrazac 2. PPN10'!D43+'Obrazac 2. PPN11'!D43+'Obrazac 2. PPN12'!D43+'Obrazac 2. PPN13'!D43+'Obrazac 2. PPN14'!D43+'Obrazac 2. PPN15'!D43+'Obrazac 2. PPN16'!D43+'Obrazac 2. PPN17'!D43+'Obrazac 2. PPN18'!D43+'Obrazac 2. PPN19'!D43+'Obrazac 2. PPN20'!D43+'Obrazac 2. PPN21'!D43+'Obrazac 2. PPN22'!D43+'Obrazac 2. PPN23'!D43+'Obrazac 2. PPN24'!D43+'Obrazac 2. PPN25'!D43+'Obrazac 2. PPN26'!D43+'Obrazac 2. PPN27'!D43+'Obrazac 2. PPN28'!D43+'Obrazac 2. PPN29'!D43+'Obrazac 2. PPN30'!D43</f>
        <v>0</v>
      </c>
      <c r="E43" s="101">
        <f>'Obrazac 2. Opšta namjena'!E43+'Obrazac 2. PPN1'!E43+'Obrazac 2. PPN2'!E43+'Obrazac 2. PPN3'!E43+'Obrazac 2. PPN4'!E43+'Obrazac 2. PPN5'!E43+'Obrazac 2. PPN6'!E43+'Obrazac 2. PPN7'!E43+'Obrazac 2. PPN8'!E43+'Obrazac 2. PPN9'!E43+'Obrazac 2. PPN10'!E43+'Obrazac 2. PPN11'!E43+'Obrazac 2. PPN12'!E43+'Obrazac 2. PPN13'!E43+'Obrazac 2. PPN14'!E43+'Obrazac 2. PPN15'!E43+'Obrazac 2. PPN16'!E43+'Obrazac 2. PPN17'!E43+'Obrazac 2. PPN18'!E43+'Obrazac 2. PPN19'!E43+'Obrazac 2. PPN20'!E43+'Obrazac 2. PPN21'!E43+'Obrazac 2. PPN22'!E43+'Obrazac 2. PPN23'!E43+'Obrazac 2. PPN24'!E43+'Obrazac 2. PPN25'!E43+'Obrazac 2. PPN26'!E43+'Obrazac 2. PPN27'!E43+'Obrazac 2. PPN28'!E43+'Obrazac 2. PPN29'!E43+'Obrazac 2. PPN30'!E43</f>
        <v>0</v>
      </c>
      <c r="F43" s="101">
        <f>'Obrazac 2. Opšta namjena'!F43+'Obrazac 2. PPN1'!F43+'Obrazac 2. PPN2'!F43+'Obrazac 2. PPN3'!F43+'Obrazac 2. PPN4'!F43+'Obrazac 2. PPN5'!F43+'Obrazac 2. PPN6'!F43+'Obrazac 2. PPN7'!F43+'Obrazac 2. PPN8'!F43+'Obrazac 2. PPN9'!F43+'Obrazac 2. PPN10'!F43+'Obrazac 2. PPN11'!F43+'Obrazac 2. PPN12'!F43+'Obrazac 2. PPN13'!F43+'Obrazac 2. PPN14'!F43+'Obrazac 2. PPN15'!F43+'Obrazac 2. PPN16'!F43+'Obrazac 2. PPN17'!F43+'Obrazac 2. PPN18'!F43+'Obrazac 2. PPN19'!F43+'Obrazac 2. PPN20'!F43+'Obrazac 2. PPN21'!F43+'Obrazac 2. PPN22'!F43+'Obrazac 2. PPN23'!F43+'Obrazac 2. PPN24'!F43+'Obrazac 2. PPN25'!F43+'Obrazac 2. PPN26'!F43+'Obrazac 2. PPN27'!F43+'Obrazac 2. PPN28'!F43+'Obrazac 2. PPN29'!F43+'Obrazac 2. PPN30'!F43</f>
        <v>0</v>
      </c>
      <c r="G43" s="101">
        <f>'Obrazac 2. Opšta namjena'!G43+'Obrazac 2. PPN1'!G43+'Obrazac 2. PPN2'!G43+'Obrazac 2. PPN3'!G43+'Obrazac 2. PPN4'!G43+'Obrazac 2. PPN5'!G43+'Obrazac 2. PPN6'!G43+'Obrazac 2. PPN7'!G43+'Obrazac 2. PPN8'!G43+'Obrazac 2. PPN9'!G43+'Obrazac 2. PPN10'!G43+'Obrazac 2. PPN11'!G43+'Obrazac 2. PPN12'!G43+'Obrazac 2. PPN13'!G43+'Obrazac 2. PPN14'!G43+'Obrazac 2. PPN15'!G43+'Obrazac 2. PPN16'!G43+'Obrazac 2. PPN17'!G43+'Obrazac 2. PPN18'!G43+'Obrazac 2. PPN19'!G43+'Obrazac 2. PPN20'!G43+'Obrazac 2. PPN21'!G43+'Obrazac 2. PPN22'!G43+'Obrazac 2. PPN23'!G43+'Obrazac 2. PPN24'!G43+'Obrazac 2. PPN25'!G43+'Obrazac 2. PPN26'!G43+'Obrazac 2. PPN27'!G43+'Obrazac 2. PPN28'!G43+'Obrazac 2. PPN29'!G43+'Obrazac 2. PPN30'!G43</f>
        <v>0</v>
      </c>
      <c r="H43" s="101">
        <f>'Obrazac 2. Opšta namjena'!H43+'Obrazac 2. PPN1'!H43+'Obrazac 2. PPN2'!H43+'Obrazac 2. PPN3'!H43+'Obrazac 2. PPN4'!H43+'Obrazac 2. PPN5'!H43+'Obrazac 2. PPN6'!H43+'Obrazac 2. PPN7'!H43+'Obrazac 2. PPN8'!H43+'Obrazac 2. PPN9'!H43+'Obrazac 2. PPN10'!H43+'Obrazac 2. PPN11'!H43+'Obrazac 2. PPN12'!H43+'Obrazac 2. PPN13'!H43+'Obrazac 2. PPN14'!H43+'Obrazac 2. PPN15'!H43+'Obrazac 2. PPN16'!H43+'Obrazac 2. PPN17'!H43+'Obrazac 2. PPN18'!H43+'Obrazac 2. PPN19'!H43+'Obrazac 2. PPN20'!H43+'Obrazac 2. PPN21'!H43+'Obrazac 2. PPN22'!H43+'Obrazac 2. PPN23'!H43+'Obrazac 2. PPN24'!H43+'Obrazac 2. PPN25'!H43+'Obrazac 2. PPN26'!H43+'Obrazac 2. PPN27'!H43+'Obrazac 2. PPN28'!H43+'Obrazac 2. PPN29'!H43+'Obrazac 2. PPN30'!H43</f>
        <v>0</v>
      </c>
      <c r="I43" s="24" t="e">
        <f t="shared" si="0"/>
        <v>#DIV/0!</v>
      </c>
      <c r="J43" s="23" t="e">
        <f t="shared" si="1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1">
        <f>'Obrazac 2. Opšta namjena'!D44+'Obrazac 2. PPN1'!D44+'Obrazac 2. PPN2'!D44+'Obrazac 2. PPN3'!D44+'Obrazac 2. PPN4'!D44+'Obrazac 2. PPN5'!D44+'Obrazac 2. PPN6'!D44+'Obrazac 2. PPN7'!D44+'Obrazac 2. PPN8'!D44+'Obrazac 2. PPN9'!D44+'Obrazac 2. PPN10'!D44+'Obrazac 2. PPN11'!D44+'Obrazac 2. PPN12'!D44+'Obrazac 2. PPN13'!D44+'Obrazac 2. PPN14'!D44+'Obrazac 2. PPN15'!D44+'Obrazac 2. PPN16'!D44+'Obrazac 2. PPN17'!D44+'Obrazac 2. PPN18'!D44+'Obrazac 2. PPN19'!D44+'Obrazac 2. PPN20'!D44+'Obrazac 2. PPN21'!D44+'Obrazac 2. PPN22'!D44+'Obrazac 2. PPN23'!D44+'Obrazac 2. PPN24'!D44+'Obrazac 2. PPN25'!D44+'Obrazac 2. PPN26'!D44+'Obrazac 2. PPN27'!D44+'Obrazac 2. PPN28'!D44+'Obrazac 2. PPN29'!D44+'Obrazac 2. PPN30'!D44</f>
        <v>0</v>
      </c>
      <c r="E44" s="101">
        <f>'Obrazac 2. Opšta namjena'!E44+'Obrazac 2. PPN1'!E44+'Obrazac 2. PPN2'!E44+'Obrazac 2. PPN3'!E44+'Obrazac 2. PPN4'!E44+'Obrazac 2. PPN5'!E44+'Obrazac 2. PPN6'!E44+'Obrazac 2. PPN7'!E44+'Obrazac 2. PPN8'!E44+'Obrazac 2. PPN9'!E44+'Obrazac 2. PPN10'!E44+'Obrazac 2. PPN11'!E44+'Obrazac 2. PPN12'!E44+'Obrazac 2. PPN13'!E44+'Obrazac 2. PPN14'!E44+'Obrazac 2. PPN15'!E44+'Obrazac 2. PPN16'!E44+'Obrazac 2. PPN17'!E44+'Obrazac 2. PPN18'!E44+'Obrazac 2. PPN19'!E44+'Obrazac 2. PPN20'!E44+'Obrazac 2. PPN21'!E44+'Obrazac 2. PPN22'!E44+'Obrazac 2. PPN23'!E44+'Obrazac 2. PPN24'!E44+'Obrazac 2. PPN25'!E44+'Obrazac 2. PPN26'!E44+'Obrazac 2. PPN27'!E44+'Obrazac 2. PPN28'!E44+'Obrazac 2. PPN29'!E44+'Obrazac 2. PPN30'!E44</f>
        <v>0</v>
      </c>
      <c r="F44" s="101">
        <f>'Obrazac 2. Opšta namjena'!F44+'Obrazac 2. PPN1'!F44+'Obrazac 2. PPN2'!F44+'Obrazac 2. PPN3'!F44+'Obrazac 2. PPN4'!F44+'Obrazac 2. PPN5'!F44+'Obrazac 2. PPN6'!F44+'Obrazac 2. PPN7'!F44+'Obrazac 2. PPN8'!F44+'Obrazac 2. PPN9'!F44+'Obrazac 2. PPN10'!F44+'Obrazac 2. PPN11'!F44+'Obrazac 2. PPN12'!F44+'Obrazac 2. PPN13'!F44+'Obrazac 2. PPN14'!F44+'Obrazac 2. PPN15'!F44+'Obrazac 2. PPN16'!F44+'Obrazac 2. PPN17'!F44+'Obrazac 2. PPN18'!F44+'Obrazac 2. PPN19'!F44+'Obrazac 2. PPN20'!F44+'Obrazac 2. PPN21'!F44+'Obrazac 2. PPN22'!F44+'Obrazac 2. PPN23'!F44+'Obrazac 2. PPN24'!F44+'Obrazac 2. PPN25'!F44+'Obrazac 2. PPN26'!F44+'Obrazac 2. PPN27'!F44+'Obrazac 2. PPN28'!F44+'Obrazac 2. PPN29'!F44+'Obrazac 2. PPN30'!F44</f>
        <v>0</v>
      </c>
      <c r="G44" s="101">
        <f>'Obrazac 2. Opšta namjena'!G44+'Obrazac 2. PPN1'!G44+'Obrazac 2. PPN2'!G44+'Obrazac 2. PPN3'!G44+'Obrazac 2. PPN4'!G44+'Obrazac 2. PPN5'!G44+'Obrazac 2. PPN6'!G44+'Obrazac 2. PPN7'!G44+'Obrazac 2. PPN8'!G44+'Obrazac 2. PPN9'!G44+'Obrazac 2. PPN10'!G44+'Obrazac 2. PPN11'!G44+'Obrazac 2. PPN12'!G44+'Obrazac 2. PPN13'!G44+'Obrazac 2. PPN14'!G44+'Obrazac 2. PPN15'!G44+'Obrazac 2. PPN16'!G44+'Obrazac 2. PPN17'!G44+'Obrazac 2. PPN18'!G44+'Obrazac 2. PPN19'!G44+'Obrazac 2. PPN20'!G44+'Obrazac 2. PPN21'!G44+'Obrazac 2. PPN22'!G44+'Obrazac 2. PPN23'!G44+'Obrazac 2. PPN24'!G44+'Obrazac 2. PPN25'!G44+'Obrazac 2. PPN26'!G44+'Obrazac 2. PPN27'!G44+'Obrazac 2. PPN28'!G44+'Obrazac 2. PPN29'!G44+'Obrazac 2. PPN30'!G44</f>
        <v>0</v>
      </c>
      <c r="H44" s="101">
        <f>'Obrazac 2. Opšta namjena'!H44+'Obrazac 2. PPN1'!H44+'Obrazac 2. PPN2'!H44+'Obrazac 2. PPN3'!H44+'Obrazac 2. PPN4'!H44+'Obrazac 2. PPN5'!H44+'Obrazac 2. PPN6'!H44+'Obrazac 2. PPN7'!H44+'Obrazac 2. PPN8'!H44+'Obrazac 2. PPN9'!H44+'Obrazac 2. PPN10'!H44+'Obrazac 2. PPN11'!H44+'Obrazac 2. PPN12'!H44+'Obrazac 2. PPN13'!H44+'Obrazac 2. PPN14'!H44+'Obrazac 2. PPN15'!H44+'Obrazac 2. PPN16'!H44+'Obrazac 2. PPN17'!H44+'Obrazac 2. PPN18'!H44+'Obrazac 2. PPN19'!H44+'Obrazac 2. PPN20'!H44+'Obrazac 2. PPN21'!H44+'Obrazac 2. PPN22'!H44+'Obrazac 2. PPN23'!H44+'Obrazac 2. PPN24'!H44+'Obrazac 2. PPN25'!H44+'Obrazac 2. PPN26'!H44+'Obrazac 2. PPN27'!H44+'Obrazac 2. PPN28'!H44+'Obrazac 2. PPN29'!H44+'Obrazac 2. PPN30'!H44</f>
        <v>0</v>
      </c>
      <c r="I44" s="24" t="e">
        <f t="shared" si="0"/>
        <v>#DIV/0!</v>
      </c>
      <c r="J44" s="23" t="e">
        <f t="shared" si="1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1">
        <f>'Obrazac 2. Opšta namjena'!D45+'Obrazac 2. PPN1'!D45+'Obrazac 2. PPN2'!D45+'Obrazac 2. PPN3'!D45+'Obrazac 2. PPN4'!D45+'Obrazac 2. PPN5'!D45+'Obrazac 2. PPN6'!D45+'Obrazac 2. PPN7'!D45+'Obrazac 2. PPN8'!D45+'Obrazac 2. PPN9'!D45+'Obrazac 2. PPN10'!D45+'Obrazac 2. PPN11'!D45+'Obrazac 2. PPN12'!D45+'Obrazac 2. PPN13'!D45+'Obrazac 2. PPN14'!D45+'Obrazac 2. PPN15'!D45+'Obrazac 2. PPN16'!D45+'Obrazac 2. PPN17'!D45+'Obrazac 2. PPN18'!D45+'Obrazac 2. PPN19'!D45+'Obrazac 2. PPN20'!D45+'Obrazac 2. PPN21'!D45+'Obrazac 2. PPN22'!D45+'Obrazac 2. PPN23'!D45+'Obrazac 2. PPN24'!D45+'Obrazac 2. PPN25'!D45+'Obrazac 2. PPN26'!D45+'Obrazac 2. PPN27'!D45+'Obrazac 2. PPN28'!D45+'Obrazac 2. PPN29'!D45+'Obrazac 2. PPN30'!D45</f>
        <v>0</v>
      </c>
      <c r="E45" s="101">
        <f>'Obrazac 2. Opšta namjena'!E45+'Obrazac 2. PPN1'!E45+'Obrazac 2. PPN2'!E45+'Obrazac 2. PPN3'!E45+'Obrazac 2. PPN4'!E45+'Obrazac 2. PPN5'!E45+'Obrazac 2. PPN6'!E45+'Obrazac 2. PPN7'!E45+'Obrazac 2. PPN8'!E45+'Obrazac 2. PPN9'!E45+'Obrazac 2. PPN10'!E45+'Obrazac 2. PPN11'!E45+'Obrazac 2. PPN12'!E45+'Obrazac 2. PPN13'!E45+'Obrazac 2. PPN14'!E45+'Obrazac 2. PPN15'!E45+'Obrazac 2. PPN16'!E45+'Obrazac 2. PPN17'!E45+'Obrazac 2. PPN18'!E45+'Obrazac 2. PPN19'!E45+'Obrazac 2. PPN20'!E45+'Obrazac 2. PPN21'!E45+'Obrazac 2. PPN22'!E45+'Obrazac 2. PPN23'!E45+'Obrazac 2. PPN24'!E45+'Obrazac 2. PPN25'!E45+'Obrazac 2. PPN26'!E45+'Obrazac 2. PPN27'!E45+'Obrazac 2. PPN28'!E45+'Obrazac 2. PPN29'!E45+'Obrazac 2. PPN30'!E45</f>
        <v>0</v>
      </c>
      <c r="F45" s="101">
        <f>'Obrazac 2. Opšta namjena'!F45+'Obrazac 2. PPN1'!F45+'Obrazac 2. PPN2'!F45+'Obrazac 2. PPN3'!F45+'Obrazac 2. PPN4'!F45+'Obrazac 2. PPN5'!F45+'Obrazac 2. PPN6'!F45+'Obrazac 2. PPN7'!F45+'Obrazac 2. PPN8'!F45+'Obrazac 2. PPN9'!F45+'Obrazac 2. PPN10'!F45+'Obrazac 2. PPN11'!F45+'Obrazac 2. PPN12'!F45+'Obrazac 2. PPN13'!F45+'Obrazac 2. PPN14'!F45+'Obrazac 2. PPN15'!F45+'Obrazac 2. PPN16'!F45+'Obrazac 2. PPN17'!F45+'Obrazac 2. PPN18'!F45+'Obrazac 2. PPN19'!F45+'Obrazac 2. PPN20'!F45+'Obrazac 2. PPN21'!F45+'Obrazac 2. PPN22'!F45+'Obrazac 2. PPN23'!F45+'Obrazac 2. PPN24'!F45+'Obrazac 2. PPN25'!F45+'Obrazac 2. PPN26'!F45+'Obrazac 2. PPN27'!F45+'Obrazac 2. PPN28'!F45+'Obrazac 2. PPN29'!F45+'Obrazac 2. PPN30'!F45</f>
        <v>0</v>
      </c>
      <c r="G45" s="101">
        <f>'Obrazac 2. Opšta namjena'!G45+'Obrazac 2. PPN1'!G45+'Obrazac 2. PPN2'!G45+'Obrazac 2. PPN3'!G45+'Obrazac 2. PPN4'!G45+'Obrazac 2. PPN5'!G45+'Obrazac 2. PPN6'!G45+'Obrazac 2. PPN7'!G45+'Obrazac 2. PPN8'!G45+'Obrazac 2. PPN9'!G45+'Obrazac 2. PPN10'!G45+'Obrazac 2. PPN11'!G45+'Obrazac 2. PPN12'!G45+'Obrazac 2. PPN13'!G45+'Obrazac 2. PPN14'!G45+'Obrazac 2. PPN15'!G45+'Obrazac 2. PPN16'!G45+'Obrazac 2. PPN17'!G45+'Obrazac 2. PPN18'!G45+'Obrazac 2. PPN19'!G45+'Obrazac 2. PPN20'!G45+'Obrazac 2. PPN21'!G45+'Obrazac 2. PPN22'!G45+'Obrazac 2. PPN23'!G45+'Obrazac 2. PPN24'!G45+'Obrazac 2. PPN25'!G45+'Obrazac 2. PPN26'!G45+'Obrazac 2. PPN27'!G45+'Obrazac 2. PPN28'!G45+'Obrazac 2. PPN29'!G45+'Obrazac 2. PPN30'!G45</f>
        <v>0</v>
      </c>
      <c r="H45" s="101">
        <f>'Obrazac 2. Opšta namjena'!H45+'Obrazac 2. PPN1'!H45+'Obrazac 2. PPN2'!H45+'Obrazac 2. PPN3'!H45+'Obrazac 2. PPN4'!H45+'Obrazac 2. PPN5'!H45+'Obrazac 2. PPN6'!H45+'Obrazac 2. PPN7'!H45+'Obrazac 2. PPN8'!H45+'Obrazac 2. PPN9'!H45+'Obrazac 2. PPN10'!H45+'Obrazac 2. PPN11'!H45+'Obrazac 2. PPN12'!H45+'Obrazac 2. PPN13'!H45+'Obrazac 2. PPN14'!H45+'Obrazac 2. PPN15'!H45+'Obrazac 2. PPN16'!H45+'Obrazac 2. PPN17'!H45+'Obrazac 2. PPN18'!H45+'Obrazac 2. PPN19'!H45+'Obrazac 2. PPN20'!H45+'Obrazac 2. PPN21'!H45+'Obrazac 2. PPN22'!H45+'Obrazac 2. PPN23'!H45+'Obrazac 2. PPN24'!H45+'Obrazac 2. PPN25'!H45+'Obrazac 2. PPN26'!H45+'Obrazac 2. PPN27'!H45+'Obrazac 2. PPN28'!H45+'Obrazac 2. PPN29'!H45+'Obrazac 2. PPN30'!H45</f>
        <v>0</v>
      </c>
      <c r="I45" s="24" t="e">
        <f t="shared" si="0"/>
        <v>#DIV/0!</v>
      </c>
      <c r="J45" s="23" t="e">
        <f t="shared" si="1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'Obrazac 2. Opšta namjena'!D46+'Obrazac 2. PPN1'!D46+'Obrazac 2. PPN2'!D46+'Obrazac 2. PPN3'!D46+'Obrazac 2. PPN4'!D46+'Obrazac 2. PPN5'!D46+'Obrazac 2. PPN6'!D46+'Obrazac 2. PPN7'!D46+'Obrazac 2. PPN8'!D46+'Obrazac 2. PPN9'!D46+'Obrazac 2. PPN10'!D46+'Obrazac 2. PPN11'!D46+'Obrazac 2. PPN12'!D46+'Obrazac 2. PPN13'!D46+'Obrazac 2. PPN14'!D46+'Obrazac 2. PPN15'!D46+'Obrazac 2. PPN16'!D46+'Obrazac 2. PPN17'!D46+'Obrazac 2. PPN18'!D46+'Obrazac 2. PPN19'!D46+'Obrazac 2. PPN20'!D46+'Obrazac 2. PPN21'!D46+'Obrazac 2. PPN22'!D46+'Obrazac 2. PPN23'!D46+'Obrazac 2. PPN24'!D46+'Obrazac 2. PPN25'!D46+'Obrazac 2. PPN26'!D46+'Obrazac 2. PPN27'!D46+'Obrazac 2. PPN28'!D46+'Obrazac 2. PPN29'!D46+'Obrazac 2. PPN30'!D46</f>
        <v>20000</v>
      </c>
      <c r="E46" s="49">
        <f>'Obrazac 2. Opšta namjena'!E46+'Obrazac 2. PPN1'!E46+'Obrazac 2. PPN2'!E46+'Obrazac 2. PPN3'!E46+'Obrazac 2. PPN4'!E46+'Obrazac 2. PPN5'!E46+'Obrazac 2. PPN6'!E46+'Obrazac 2. PPN7'!E46+'Obrazac 2. PPN8'!E46+'Obrazac 2. PPN9'!E46+'Obrazac 2. PPN10'!E46+'Obrazac 2. PPN11'!E46+'Obrazac 2. PPN12'!E46+'Obrazac 2. PPN13'!E46+'Obrazac 2. PPN14'!E46+'Obrazac 2. PPN15'!E46+'Obrazac 2. PPN16'!E46+'Obrazac 2. PPN17'!E46+'Obrazac 2. PPN18'!E46+'Obrazac 2. PPN19'!E46+'Obrazac 2. PPN20'!E46+'Obrazac 2. PPN21'!E46+'Obrazac 2. PPN22'!E46+'Obrazac 2. PPN23'!E46+'Obrazac 2. PPN24'!E46+'Obrazac 2. PPN25'!E46+'Obrazac 2. PPN26'!E46+'Obrazac 2. PPN27'!E46+'Obrazac 2. PPN28'!E46+'Obrazac 2. PPN29'!E46+'Obrazac 2. PPN30'!E46</f>
        <v>149060</v>
      </c>
      <c r="F46" s="49">
        <f>'Obrazac 2. Opšta namjena'!F46+'Obrazac 2. PPN1'!F46+'Obrazac 2. PPN2'!F46+'Obrazac 2. PPN3'!F46+'Obrazac 2. PPN4'!F46+'Obrazac 2. PPN5'!F46+'Obrazac 2. PPN6'!F46+'Obrazac 2. PPN7'!F46+'Obrazac 2. PPN8'!F46+'Obrazac 2. PPN9'!F46+'Obrazac 2. PPN10'!F46+'Obrazac 2. PPN11'!F46+'Obrazac 2. PPN12'!F46+'Obrazac 2. PPN13'!F46+'Obrazac 2. PPN14'!F46+'Obrazac 2. PPN15'!F46+'Obrazac 2. PPN16'!F46+'Obrazac 2. PPN17'!F46+'Obrazac 2. PPN18'!F46+'Obrazac 2. PPN19'!F46+'Obrazac 2. PPN20'!F46+'Obrazac 2. PPN21'!F46+'Obrazac 2. PPN22'!F46+'Obrazac 2. PPN23'!F46+'Obrazac 2. PPN24'!F46+'Obrazac 2. PPN25'!F46+'Obrazac 2. PPN26'!F46+'Obrazac 2. PPN27'!F46+'Obrazac 2. PPN28'!F46+'Obrazac 2. PPN29'!F46+'Obrazac 2. PPN30'!F46</f>
        <v>169060</v>
      </c>
      <c r="G46" s="49">
        <f>'Obrazac 2. Opšta namjena'!G46+'Obrazac 2. PPN1'!G46+'Obrazac 2. PPN2'!G46+'Obrazac 2. PPN3'!G46+'Obrazac 2. PPN4'!G46+'Obrazac 2. PPN5'!G46+'Obrazac 2. PPN6'!G46+'Obrazac 2. PPN7'!G46+'Obrazac 2. PPN8'!G46+'Obrazac 2. PPN9'!G46+'Obrazac 2. PPN10'!G46+'Obrazac 2. PPN11'!G46+'Obrazac 2. PPN12'!G46+'Obrazac 2. PPN13'!G46+'Obrazac 2. PPN14'!G46+'Obrazac 2. PPN15'!G46+'Obrazac 2. PPN16'!G46+'Obrazac 2. PPN17'!G46+'Obrazac 2. PPN18'!G46+'Obrazac 2. PPN19'!G46+'Obrazac 2. PPN20'!G46+'Obrazac 2. PPN21'!G46+'Obrazac 2. PPN22'!G46+'Obrazac 2. PPN23'!G46+'Obrazac 2. PPN24'!G46+'Obrazac 2. PPN25'!G46+'Obrazac 2. PPN26'!G46+'Obrazac 2. PPN27'!G46+'Obrazac 2. PPN28'!G46+'Obrazac 2. PPN29'!G46+'Obrazac 2. PPN30'!G46</f>
        <v>153510.76</v>
      </c>
      <c r="H46" s="49">
        <f>'Obrazac 2. Opšta namjena'!H46+'Obrazac 2. PPN1'!H46+'Obrazac 2. PPN2'!H46+'Obrazac 2. PPN3'!H46+'Obrazac 2. PPN4'!H46+'Obrazac 2. PPN5'!H46+'Obrazac 2. PPN6'!H46+'Obrazac 2. PPN7'!H46+'Obrazac 2. PPN8'!H46+'Obrazac 2. PPN9'!H46+'Obrazac 2. PPN10'!H46+'Obrazac 2. PPN11'!H46+'Obrazac 2. PPN12'!H46+'Obrazac 2. PPN13'!H46+'Obrazac 2. PPN14'!H46+'Obrazac 2. PPN15'!H46+'Obrazac 2. PPN16'!H46+'Obrazac 2. PPN17'!H46+'Obrazac 2. PPN18'!H46+'Obrazac 2. PPN19'!H46+'Obrazac 2. PPN20'!H46+'Obrazac 2. PPN21'!H46+'Obrazac 2. PPN22'!H46+'Obrazac 2. PPN23'!H46+'Obrazac 2. PPN24'!H46+'Obrazac 2. PPN25'!H46+'Obrazac 2. PPN26'!H46+'Obrazac 2. PPN27'!H46+'Obrazac 2. PPN28'!H46+'Obrazac 2. PPN29'!H46+'Obrazac 2. PPN30'!H46</f>
        <v>164643.46</v>
      </c>
      <c r="I46" s="34">
        <f t="shared" si="0"/>
        <v>0.90802531645569629</v>
      </c>
      <c r="J46" s="33">
        <f t="shared" ref="J46:J69" si="2">SUM(G46/H46)</f>
        <v>0.93238298077554993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101">
        <f>'Obrazac 2. Opšta namjena'!D47+'Obrazac 2. PPN1'!D47+'Obrazac 2. PPN2'!D47+'Obrazac 2. PPN3'!D47+'Obrazac 2. PPN4'!D47+'Obrazac 2. PPN5'!D47+'Obrazac 2. PPN6'!D47+'Obrazac 2. PPN7'!D47+'Obrazac 2. PPN8'!D47+'Obrazac 2. PPN9'!D47+'Obrazac 2. PPN10'!D47+'Obrazac 2. PPN11'!D47+'Obrazac 2. PPN12'!D47+'Obrazac 2. PPN13'!D47+'Obrazac 2. PPN14'!D47+'Obrazac 2. PPN15'!D47+'Obrazac 2. PPN16'!D47+'Obrazac 2. PPN17'!D47+'Obrazac 2. PPN18'!D47+'Obrazac 2. PPN19'!D47+'Obrazac 2. PPN20'!D47+'Obrazac 2. PPN21'!D47+'Obrazac 2. PPN22'!D47+'Obrazac 2. PPN23'!D47+'Obrazac 2. PPN24'!D47+'Obrazac 2. PPN25'!D47+'Obrazac 2. PPN26'!D47+'Obrazac 2. PPN27'!D47+'Obrazac 2. PPN28'!D47+'Obrazac 2. PPN29'!D47+'Obrazac 2. PPN30'!D47</f>
        <v>20000</v>
      </c>
      <c r="E47" s="101">
        <f>'Obrazac 2. Opšta namjena'!E47+'Obrazac 2. PPN1'!E47+'Obrazac 2. PPN2'!E47+'Obrazac 2. PPN3'!E47+'Obrazac 2. PPN4'!E47+'Obrazac 2. PPN5'!E47+'Obrazac 2. PPN6'!E47+'Obrazac 2. PPN7'!E47+'Obrazac 2. PPN8'!E47+'Obrazac 2. PPN9'!E47+'Obrazac 2. PPN10'!E47+'Obrazac 2. PPN11'!E47+'Obrazac 2. PPN12'!E47+'Obrazac 2. PPN13'!E47+'Obrazac 2. PPN14'!E47+'Obrazac 2. PPN15'!E47+'Obrazac 2. PPN16'!E47+'Obrazac 2. PPN17'!E47+'Obrazac 2. PPN18'!E47+'Obrazac 2. PPN19'!E47+'Obrazac 2. PPN20'!E47+'Obrazac 2. PPN21'!E47+'Obrazac 2. PPN22'!E47+'Obrazac 2. PPN23'!E47+'Obrazac 2. PPN24'!E47+'Obrazac 2. PPN25'!E47+'Obrazac 2. PPN26'!E47+'Obrazac 2. PPN27'!E47+'Obrazac 2. PPN28'!E47+'Obrazac 2. PPN29'!E47+'Obrazac 2. PPN30'!E47</f>
        <v>59060</v>
      </c>
      <c r="F47" s="101">
        <f>'Obrazac 2. Opšta namjena'!F47+'Obrazac 2. PPN1'!F47+'Obrazac 2. PPN2'!F47+'Obrazac 2. PPN3'!F47+'Obrazac 2. PPN4'!F47+'Obrazac 2. PPN5'!F47+'Obrazac 2. PPN6'!F47+'Obrazac 2. PPN7'!F47+'Obrazac 2. PPN8'!F47+'Obrazac 2. PPN9'!F47+'Obrazac 2. PPN10'!F47+'Obrazac 2. PPN11'!F47+'Obrazac 2. PPN12'!F47+'Obrazac 2. PPN13'!F47+'Obrazac 2. PPN14'!F47+'Obrazac 2. PPN15'!F47+'Obrazac 2. PPN16'!F47+'Obrazac 2. PPN17'!F47+'Obrazac 2. PPN18'!F47+'Obrazac 2. PPN19'!F47+'Obrazac 2. PPN20'!F47+'Obrazac 2. PPN21'!F47+'Obrazac 2. PPN22'!F47+'Obrazac 2. PPN23'!F47+'Obrazac 2. PPN24'!F47+'Obrazac 2. PPN25'!F47+'Obrazac 2. PPN26'!F47+'Obrazac 2. PPN27'!F47+'Obrazac 2. PPN28'!F47+'Obrazac 2. PPN29'!F47+'Obrazac 2. PPN30'!F47</f>
        <v>79060</v>
      </c>
      <c r="G47" s="101">
        <f>'Obrazac 2. Opšta namjena'!G47+'Obrazac 2. PPN1'!G47+'Obrazac 2. PPN2'!G47+'Obrazac 2. PPN3'!G47+'Obrazac 2. PPN4'!G47+'Obrazac 2. PPN5'!G47+'Obrazac 2. PPN6'!G47+'Obrazac 2. PPN7'!G47+'Obrazac 2. PPN8'!G47+'Obrazac 2. PPN9'!G47+'Obrazac 2. PPN10'!G47+'Obrazac 2. PPN11'!G47+'Obrazac 2. PPN12'!G47+'Obrazac 2. PPN13'!G47+'Obrazac 2. PPN14'!G47+'Obrazac 2. PPN15'!G47+'Obrazac 2. PPN16'!G47+'Obrazac 2. PPN17'!G47+'Obrazac 2. PPN18'!G47+'Obrazac 2. PPN19'!G47+'Obrazac 2. PPN20'!G47+'Obrazac 2. PPN21'!G47+'Obrazac 2. PPN22'!G47+'Obrazac 2. PPN23'!G47+'Obrazac 2. PPN24'!G47+'Obrazac 2. PPN25'!G47+'Obrazac 2. PPN26'!G47+'Obrazac 2. PPN27'!G47+'Obrazac 2. PPN28'!G47+'Obrazac 2. PPN29'!G47+'Obrazac 2. PPN30'!G47</f>
        <v>63510.76</v>
      </c>
      <c r="H47" s="101">
        <f>'Obrazac 2. Opšta namjena'!H47+'Obrazac 2. PPN1'!H47+'Obrazac 2. PPN2'!H47+'Obrazac 2. PPN3'!H47+'Obrazac 2. PPN4'!H47+'Obrazac 2. PPN5'!H47+'Obrazac 2. PPN6'!H47+'Obrazac 2. PPN7'!H47+'Obrazac 2. PPN8'!H47+'Obrazac 2. PPN9'!H47+'Obrazac 2. PPN10'!H47+'Obrazac 2. PPN11'!H47+'Obrazac 2. PPN12'!H47+'Obrazac 2. PPN13'!H47+'Obrazac 2. PPN14'!H47+'Obrazac 2. PPN15'!H47+'Obrazac 2. PPN16'!H47+'Obrazac 2. PPN17'!H47+'Obrazac 2. PPN18'!H47+'Obrazac 2. PPN19'!H47+'Obrazac 2. PPN20'!H47+'Obrazac 2. PPN21'!H47+'Obrazac 2. PPN22'!H47+'Obrazac 2. PPN23'!H47+'Obrazac 2. PPN24'!H47+'Obrazac 2. PPN25'!H47+'Obrazac 2. PPN26'!H47+'Obrazac 2. PPN27'!H47+'Obrazac 2. PPN28'!H47+'Obrazac 2. PPN29'!H47+'Obrazac 2. PPN30'!H47</f>
        <v>54643.46</v>
      </c>
      <c r="I47" s="24">
        <f t="shared" si="0"/>
        <v>0.80332355173286119</v>
      </c>
      <c r="J47" s="23">
        <f t="shared" si="2"/>
        <v>1.1622755952862429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1">
        <f>'Obrazac 2. Opšta namjena'!D48+'Obrazac 2. PPN1'!D48+'Obrazac 2. PPN2'!D48+'Obrazac 2. PPN3'!D48+'Obrazac 2. PPN4'!D48+'Obrazac 2. PPN5'!D48+'Obrazac 2. PPN6'!D48+'Obrazac 2. PPN7'!D48+'Obrazac 2. PPN8'!D48+'Obrazac 2. PPN9'!D48+'Obrazac 2. PPN10'!D48+'Obrazac 2. PPN11'!D48+'Obrazac 2. PPN12'!D48+'Obrazac 2. PPN13'!D48+'Obrazac 2. PPN14'!D48+'Obrazac 2. PPN15'!D48+'Obrazac 2. PPN16'!D48+'Obrazac 2. PPN17'!D48+'Obrazac 2. PPN18'!D48+'Obrazac 2. PPN19'!D48+'Obrazac 2. PPN20'!D48+'Obrazac 2. PPN21'!D48+'Obrazac 2. PPN22'!D48+'Obrazac 2. PPN23'!D48+'Obrazac 2. PPN24'!D48+'Obrazac 2. PPN25'!D48+'Obrazac 2. PPN26'!D48+'Obrazac 2. PPN27'!D48+'Obrazac 2. PPN28'!D48+'Obrazac 2. PPN29'!D48+'Obrazac 2. PPN30'!D48</f>
        <v>0</v>
      </c>
      <c r="E48" s="101">
        <f>'Obrazac 2. Opšta namjena'!E48+'Obrazac 2. PPN1'!E48+'Obrazac 2. PPN2'!E48+'Obrazac 2. PPN3'!E48+'Obrazac 2. PPN4'!E48+'Obrazac 2. PPN5'!E48+'Obrazac 2. PPN6'!E48+'Obrazac 2. PPN7'!E48+'Obrazac 2. PPN8'!E48+'Obrazac 2. PPN9'!E48+'Obrazac 2. PPN10'!E48+'Obrazac 2. PPN11'!E48+'Obrazac 2. PPN12'!E48+'Obrazac 2. PPN13'!E48+'Obrazac 2. PPN14'!E48+'Obrazac 2. PPN15'!E48+'Obrazac 2. PPN16'!E48+'Obrazac 2. PPN17'!E48+'Obrazac 2. PPN18'!E48+'Obrazac 2. PPN19'!E48+'Obrazac 2. PPN20'!E48+'Obrazac 2. PPN21'!E48+'Obrazac 2. PPN22'!E48+'Obrazac 2. PPN23'!E48+'Obrazac 2. PPN24'!E48+'Obrazac 2. PPN25'!E48+'Obrazac 2. PPN26'!E48+'Obrazac 2. PPN27'!E48+'Obrazac 2. PPN28'!E48+'Obrazac 2. PPN29'!E48+'Obrazac 2. PPN30'!E48</f>
        <v>0</v>
      </c>
      <c r="F48" s="101">
        <f>'Obrazac 2. Opšta namjena'!F48+'Obrazac 2. PPN1'!F48+'Obrazac 2. PPN2'!F48+'Obrazac 2. PPN3'!F48+'Obrazac 2. PPN4'!F48+'Obrazac 2. PPN5'!F48+'Obrazac 2. PPN6'!F48+'Obrazac 2. PPN7'!F48+'Obrazac 2. PPN8'!F48+'Obrazac 2. PPN9'!F48+'Obrazac 2. PPN10'!F48+'Obrazac 2. PPN11'!F48+'Obrazac 2. PPN12'!F48+'Obrazac 2. PPN13'!F48+'Obrazac 2. PPN14'!F48+'Obrazac 2. PPN15'!F48+'Obrazac 2. PPN16'!F48+'Obrazac 2. PPN17'!F48+'Obrazac 2. PPN18'!F48+'Obrazac 2. PPN19'!F48+'Obrazac 2. PPN20'!F48+'Obrazac 2. PPN21'!F48+'Obrazac 2. PPN22'!F48+'Obrazac 2. PPN23'!F48+'Obrazac 2. PPN24'!F48+'Obrazac 2. PPN25'!F48+'Obrazac 2. PPN26'!F48+'Obrazac 2. PPN27'!F48+'Obrazac 2. PPN28'!F48+'Obrazac 2. PPN29'!F48+'Obrazac 2. PPN30'!F48</f>
        <v>0</v>
      </c>
      <c r="G48" s="101">
        <f>'Obrazac 2. Opšta namjena'!G48+'Obrazac 2. PPN1'!G48+'Obrazac 2. PPN2'!G48+'Obrazac 2. PPN3'!G48+'Obrazac 2. PPN4'!G48+'Obrazac 2. PPN5'!G48+'Obrazac 2. PPN6'!G48+'Obrazac 2. PPN7'!G48+'Obrazac 2. PPN8'!G48+'Obrazac 2. PPN9'!G48+'Obrazac 2. PPN10'!G48+'Obrazac 2. PPN11'!G48+'Obrazac 2. PPN12'!G48+'Obrazac 2. PPN13'!G48+'Obrazac 2. PPN14'!G48+'Obrazac 2. PPN15'!G48+'Obrazac 2. PPN16'!G48+'Obrazac 2. PPN17'!G48+'Obrazac 2. PPN18'!G48+'Obrazac 2. PPN19'!G48+'Obrazac 2. PPN20'!G48+'Obrazac 2. PPN21'!G48+'Obrazac 2. PPN22'!G48+'Obrazac 2. PPN23'!G48+'Obrazac 2. PPN24'!G48+'Obrazac 2. PPN25'!G48+'Obrazac 2. PPN26'!G48+'Obrazac 2. PPN27'!G48+'Obrazac 2. PPN28'!G48+'Obrazac 2. PPN29'!G48+'Obrazac 2. PPN30'!G48</f>
        <v>0</v>
      </c>
      <c r="H48" s="101">
        <f>'Obrazac 2. Opšta namjena'!H48+'Obrazac 2. PPN1'!H48+'Obrazac 2. PPN2'!H48+'Obrazac 2. PPN3'!H48+'Obrazac 2. PPN4'!H48+'Obrazac 2. PPN5'!H48+'Obrazac 2. PPN6'!H48+'Obrazac 2. PPN7'!H48+'Obrazac 2. PPN8'!H48+'Obrazac 2. PPN9'!H48+'Obrazac 2. PPN10'!H48+'Obrazac 2. PPN11'!H48+'Obrazac 2. PPN12'!H48+'Obrazac 2. PPN13'!H48+'Obrazac 2. PPN14'!H48+'Obrazac 2. PPN15'!H48+'Obrazac 2. PPN16'!H48+'Obrazac 2. PPN17'!H48+'Obrazac 2. PPN18'!H48+'Obrazac 2. PPN19'!H48+'Obrazac 2. PPN20'!H48+'Obrazac 2. PPN21'!H48+'Obrazac 2. PPN22'!H48+'Obrazac 2. PPN23'!H48+'Obrazac 2. PPN24'!H48+'Obrazac 2. PPN25'!H48+'Obrazac 2. PPN26'!H48+'Obrazac 2. PPN27'!H48+'Obrazac 2. PPN28'!H48+'Obrazac 2. PPN29'!H48+'Obrazac 2. PPN30'!H48</f>
        <v>0</v>
      </c>
      <c r="I48" s="24" t="e">
        <f t="shared" si="0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1">
        <f>'Obrazac 2. Opšta namjena'!D49+'Obrazac 2. PPN1'!D49+'Obrazac 2. PPN2'!D49+'Obrazac 2. PPN3'!D49+'Obrazac 2. PPN4'!D49+'Obrazac 2. PPN5'!D49+'Obrazac 2. PPN6'!D49+'Obrazac 2. PPN7'!D49+'Obrazac 2. PPN8'!D49+'Obrazac 2. PPN9'!D49+'Obrazac 2. PPN10'!D49+'Obrazac 2. PPN11'!D49+'Obrazac 2. PPN12'!D49+'Obrazac 2. PPN13'!D49+'Obrazac 2. PPN14'!D49+'Obrazac 2. PPN15'!D49+'Obrazac 2. PPN16'!D49+'Obrazac 2. PPN17'!D49+'Obrazac 2. PPN18'!D49+'Obrazac 2. PPN19'!D49+'Obrazac 2. PPN20'!D49+'Obrazac 2. PPN21'!D49+'Obrazac 2. PPN22'!D49+'Obrazac 2. PPN23'!D49+'Obrazac 2. PPN24'!D49+'Obrazac 2. PPN25'!D49+'Obrazac 2. PPN26'!D49+'Obrazac 2. PPN27'!D49+'Obrazac 2. PPN28'!D49+'Obrazac 2. PPN29'!D49+'Obrazac 2. PPN30'!D49</f>
        <v>0</v>
      </c>
      <c r="E49" s="101">
        <f>'Obrazac 2. Opšta namjena'!E49+'Obrazac 2. PPN1'!E49+'Obrazac 2. PPN2'!E49+'Obrazac 2. PPN3'!E49+'Obrazac 2. PPN4'!E49+'Obrazac 2. PPN5'!E49+'Obrazac 2. PPN6'!E49+'Obrazac 2. PPN7'!E49+'Obrazac 2. PPN8'!E49+'Obrazac 2. PPN9'!E49+'Obrazac 2. PPN10'!E49+'Obrazac 2. PPN11'!E49+'Obrazac 2. PPN12'!E49+'Obrazac 2. PPN13'!E49+'Obrazac 2. PPN14'!E49+'Obrazac 2. PPN15'!E49+'Obrazac 2. PPN16'!E49+'Obrazac 2. PPN17'!E49+'Obrazac 2. PPN18'!E49+'Obrazac 2. PPN19'!E49+'Obrazac 2. PPN20'!E49+'Obrazac 2. PPN21'!E49+'Obrazac 2. PPN22'!E49+'Obrazac 2. PPN23'!E49+'Obrazac 2. PPN24'!E49+'Obrazac 2. PPN25'!E49+'Obrazac 2. PPN26'!E49+'Obrazac 2. PPN27'!E49+'Obrazac 2. PPN28'!E49+'Obrazac 2. PPN29'!E49+'Obrazac 2. PPN30'!E49</f>
        <v>0</v>
      </c>
      <c r="F49" s="101">
        <f>'Obrazac 2. Opšta namjena'!F49+'Obrazac 2. PPN1'!F49+'Obrazac 2. PPN2'!F49+'Obrazac 2. PPN3'!F49+'Obrazac 2. PPN4'!F49+'Obrazac 2. PPN5'!F49+'Obrazac 2. PPN6'!F49+'Obrazac 2. PPN7'!F49+'Obrazac 2. PPN8'!F49+'Obrazac 2. PPN9'!F49+'Obrazac 2. PPN10'!F49+'Obrazac 2. PPN11'!F49+'Obrazac 2. PPN12'!F49+'Obrazac 2. PPN13'!F49+'Obrazac 2. PPN14'!F49+'Obrazac 2. PPN15'!F49+'Obrazac 2. PPN16'!F49+'Obrazac 2. PPN17'!F49+'Obrazac 2. PPN18'!F49+'Obrazac 2. PPN19'!F49+'Obrazac 2. PPN20'!F49+'Obrazac 2. PPN21'!F49+'Obrazac 2. PPN22'!F49+'Obrazac 2. PPN23'!F49+'Obrazac 2. PPN24'!F49+'Obrazac 2. PPN25'!F49+'Obrazac 2. PPN26'!F49+'Obrazac 2. PPN27'!F49+'Obrazac 2. PPN28'!F49+'Obrazac 2. PPN29'!F49+'Obrazac 2. PPN30'!F49</f>
        <v>0</v>
      </c>
      <c r="G49" s="101">
        <f>'Obrazac 2. Opšta namjena'!G49+'Obrazac 2. PPN1'!G49+'Obrazac 2. PPN2'!G49+'Obrazac 2. PPN3'!G49+'Obrazac 2. PPN4'!G49+'Obrazac 2. PPN5'!G49+'Obrazac 2. PPN6'!G49+'Obrazac 2. PPN7'!G49+'Obrazac 2. PPN8'!G49+'Obrazac 2. PPN9'!G49+'Obrazac 2. PPN10'!G49+'Obrazac 2. PPN11'!G49+'Obrazac 2. PPN12'!G49+'Obrazac 2. PPN13'!G49+'Obrazac 2. PPN14'!G49+'Obrazac 2. PPN15'!G49+'Obrazac 2. PPN16'!G49+'Obrazac 2. PPN17'!G49+'Obrazac 2. PPN18'!G49+'Obrazac 2. PPN19'!G49+'Obrazac 2. PPN20'!G49+'Obrazac 2. PPN21'!G49+'Obrazac 2. PPN22'!G49+'Obrazac 2. PPN23'!G49+'Obrazac 2. PPN24'!G49+'Obrazac 2. PPN25'!G49+'Obrazac 2. PPN26'!G49+'Obrazac 2. PPN27'!G49+'Obrazac 2. PPN28'!G49+'Obrazac 2. PPN29'!G49+'Obrazac 2. PPN30'!G49</f>
        <v>0</v>
      </c>
      <c r="H49" s="101">
        <f>'Obrazac 2. Opšta namjena'!H49+'Obrazac 2. PPN1'!H49+'Obrazac 2. PPN2'!H49+'Obrazac 2. PPN3'!H49+'Obrazac 2. PPN4'!H49+'Obrazac 2. PPN5'!H49+'Obrazac 2. PPN6'!H49+'Obrazac 2. PPN7'!H49+'Obrazac 2. PPN8'!H49+'Obrazac 2. PPN9'!H49+'Obrazac 2. PPN10'!H49+'Obrazac 2. PPN11'!H49+'Obrazac 2. PPN12'!H49+'Obrazac 2. PPN13'!H49+'Obrazac 2. PPN14'!H49+'Obrazac 2. PPN15'!H49+'Obrazac 2. PPN16'!H49+'Obrazac 2. PPN17'!H49+'Obrazac 2. PPN18'!H49+'Obrazac 2. PPN19'!H49+'Obrazac 2. PPN20'!H49+'Obrazac 2. PPN21'!H49+'Obrazac 2. PPN22'!H49+'Obrazac 2. PPN23'!H49+'Obrazac 2. PPN24'!H49+'Obrazac 2. PPN25'!H49+'Obrazac 2. PPN26'!H49+'Obrazac 2. PPN27'!H49+'Obrazac 2. PPN28'!H49+'Obrazac 2. PPN29'!H49+'Obrazac 2. PPN30'!H49</f>
        <v>0</v>
      </c>
      <c r="I49" s="24" t="e">
        <f t="shared" si="0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1">
        <f>'Obrazac 2. Opšta namjena'!D50+'Obrazac 2. PPN1'!D50+'Obrazac 2. PPN2'!D50+'Obrazac 2. PPN3'!D50+'Obrazac 2. PPN4'!D50+'Obrazac 2. PPN5'!D50+'Obrazac 2. PPN6'!D50+'Obrazac 2. PPN7'!D50+'Obrazac 2. PPN8'!D50+'Obrazac 2. PPN9'!D50+'Obrazac 2. PPN10'!D50+'Obrazac 2. PPN11'!D50+'Obrazac 2. PPN12'!D50+'Obrazac 2. PPN13'!D50+'Obrazac 2. PPN14'!D50+'Obrazac 2. PPN15'!D50+'Obrazac 2. PPN16'!D50+'Obrazac 2. PPN17'!D50+'Obrazac 2. PPN18'!D50+'Obrazac 2. PPN19'!D50+'Obrazac 2. PPN20'!D50+'Obrazac 2. PPN21'!D50+'Obrazac 2. PPN22'!D50+'Obrazac 2. PPN23'!D50+'Obrazac 2. PPN24'!D50+'Obrazac 2. PPN25'!D50+'Obrazac 2. PPN26'!D50+'Obrazac 2. PPN27'!D50+'Obrazac 2. PPN28'!D50+'Obrazac 2. PPN29'!D50+'Obrazac 2. PPN30'!D50</f>
        <v>20000</v>
      </c>
      <c r="E50" s="101">
        <f>'Obrazac 2. Opšta namjena'!E50+'Obrazac 2. PPN1'!E50+'Obrazac 2. PPN2'!E50+'Obrazac 2. PPN3'!E50+'Obrazac 2. PPN4'!E50+'Obrazac 2. PPN5'!E50+'Obrazac 2. PPN6'!E50+'Obrazac 2. PPN7'!E50+'Obrazac 2. PPN8'!E50+'Obrazac 2. PPN9'!E50+'Obrazac 2. PPN10'!E50+'Obrazac 2. PPN11'!E50+'Obrazac 2. PPN12'!E50+'Obrazac 2. PPN13'!E50+'Obrazac 2. PPN14'!E50+'Obrazac 2. PPN15'!E50+'Obrazac 2. PPN16'!E50+'Obrazac 2. PPN17'!E50+'Obrazac 2. PPN18'!E50+'Obrazac 2. PPN19'!E50+'Obrazac 2. PPN20'!E50+'Obrazac 2. PPN21'!E50+'Obrazac 2. PPN22'!E50+'Obrazac 2. PPN23'!E50+'Obrazac 2. PPN24'!E50+'Obrazac 2. PPN25'!E50+'Obrazac 2. PPN26'!E50+'Obrazac 2. PPN27'!E50+'Obrazac 2. PPN28'!E50+'Obrazac 2. PPN29'!E50+'Obrazac 2. PPN30'!E50</f>
        <v>59060</v>
      </c>
      <c r="F50" s="101">
        <f>'Obrazac 2. Opšta namjena'!F50+'Obrazac 2. PPN1'!F50+'Obrazac 2. PPN2'!F50+'Obrazac 2. PPN3'!F50+'Obrazac 2. PPN4'!F50+'Obrazac 2. PPN5'!F50+'Obrazac 2. PPN6'!F50+'Obrazac 2. PPN7'!F50+'Obrazac 2. PPN8'!F50+'Obrazac 2. PPN9'!F50+'Obrazac 2. PPN10'!F50+'Obrazac 2. PPN11'!F50+'Obrazac 2. PPN12'!F50+'Obrazac 2. PPN13'!F50+'Obrazac 2. PPN14'!F50+'Obrazac 2. PPN15'!F50+'Obrazac 2. PPN16'!F50+'Obrazac 2. PPN17'!F50+'Obrazac 2. PPN18'!F50+'Obrazac 2. PPN19'!F50+'Obrazac 2. PPN20'!F50+'Obrazac 2. PPN21'!F50+'Obrazac 2. PPN22'!F50+'Obrazac 2. PPN23'!F50+'Obrazac 2. PPN24'!F50+'Obrazac 2. PPN25'!F50+'Obrazac 2. PPN26'!F50+'Obrazac 2. PPN27'!F50+'Obrazac 2. PPN28'!F50+'Obrazac 2. PPN29'!F50+'Obrazac 2. PPN30'!F50</f>
        <v>79060</v>
      </c>
      <c r="G50" s="101">
        <f>'Obrazac 2. Opšta namjena'!G50+'Obrazac 2. PPN1'!G50+'Obrazac 2. PPN2'!G50+'Obrazac 2. PPN3'!G50+'Obrazac 2. PPN4'!G50+'Obrazac 2. PPN5'!G50+'Obrazac 2. PPN6'!G50+'Obrazac 2. PPN7'!G50+'Obrazac 2. PPN8'!G50+'Obrazac 2. PPN9'!G50+'Obrazac 2. PPN10'!G50+'Obrazac 2. PPN11'!G50+'Obrazac 2. PPN12'!G50+'Obrazac 2. PPN13'!G50+'Obrazac 2. PPN14'!G50+'Obrazac 2. PPN15'!G50+'Obrazac 2. PPN16'!G50+'Obrazac 2. PPN17'!G50+'Obrazac 2. PPN18'!G50+'Obrazac 2. PPN19'!G50+'Obrazac 2. PPN20'!G50+'Obrazac 2. PPN21'!G50+'Obrazac 2. PPN22'!G50+'Obrazac 2. PPN23'!G50+'Obrazac 2. PPN24'!G50+'Obrazac 2. PPN25'!G50+'Obrazac 2. PPN26'!G50+'Obrazac 2. PPN27'!G50+'Obrazac 2. PPN28'!G50+'Obrazac 2. PPN29'!G50+'Obrazac 2. PPN30'!G50</f>
        <v>63510.76</v>
      </c>
      <c r="H50" s="101">
        <f>'Obrazac 2. Opšta namjena'!H50+'Obrazac 2. PPN1'!H50+'Obrazac 2. PPN2'!H50+'Obrazac 2. PPN3'!H50+'Obrazac 2. PPN4'!H50+'Obrazac 2. PPN5'!H50+'Obrazac 2. PPN6'!H50+'Obrazac 2. PPN7'!H50+'Obrazac 2. PPN8'!H50+'Obrazac 2. PPN9'!H50+'Obrazac 2. PPN10'!H50+'Obrazac 2. PPN11'!H50+'Obrazac 2. PPN12'!H50+'Obrazac 2. PPN13'!H50+'Obrazac 2. PPN14'!H50+'Obrazac 2. PPN15'!H50+'Obrazac 2. PPN16'!H50+'Obrazac 2. PPN17'!H50+'Obrazac 2. PPN18'!H50+'Obrazac 2. PPN19'!H50+'Obrazac 2. PPN20'!H50+'Obrazac 2. PPN21'!H50+'Obrazac 2. PPN22'!H50+'Obrazac 2. PPN23'!H50+'Obrazac 2. PPN24'!H50+'Obrazac 2. PPN25'!H50+'Obrazac 2. PPN26'!H50+'Obrazac 2. PPN27'!H50+'Obrazac 2. PPN28'!H50+'Obrazac 2. PPN29'!H50+'Obrazac 2. PPN30'!H50</f>
        <v>54643.46</v>
      </c>
      <c r="I50" s="24">
        <f t="shared" si="0"/>
        <v>0.80332355173286119</v>
      </c>
      <c r="J50" s="23">
        <f t="shared" si="2"/>
        <v>1.1622755952862429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1">
        <f>'Obrazac 2. Opšta namjena'!D51+'Obrazac 2. PPN1'!D51+'Obrazac 2. PPN2'!D51+'Obrazac 2. PPN3'!D51+'Obrazac 2. PPN4'!D51+'Obrazac 2. PPN5'!D51+'Obrazac 2. PPN6'!D51+'Obrazac 2. PPN7'!D51+'Obrazac 2. PPN8'!D51+'Obrazac 2. PPN9'!D51+'Obrazac 2. PPN10'!D51+'Obrazac 2. PPN11'!D51+'Obrazac 2. PPN12'!D51+'Obrazac 2. PPN13'!D51+'Obrazac 2. PPN14'!D51+'Obrazac 2. PPN15'!D51+'Obrazac 2. PPN16'!D51+'Obrazac 2. PPN17'!D51+'Obrazac 2. PPN18'!D51+'Obrazac 2. PPN19'!D51+'Obrazac 2. PPN20'!D51+'Obrazac 2. PPN21'!D51+'Obrazac 2. PPN22'!D51+'Obrazac 2. PPN23'!D51+'Obrazac 2. PPN24'!D51+'Obrazac 2. PPN25'!D51+'Obrazac 2. PPN26'!D51+'Obrazac 2. PPN27'!D51+'Obrazac 2. PPN28'!D51+'Obrazac 2. PPN29'!D51+'Obrazac 2. PPN30'!D51</f>
        <v>0</v>
      </c>
      <c r="E51" s="101">
        <f>'Obrazac 2. Opšta namjena'!E51+'Obrazac 2. PPN1'!E51+'Obrazac 2. PPN2'!E51+'Obrazac 2. PPN3'!E51+'Obrazac 2. PPN4'!E51+'Obrazac 2. PPN5'!E51+'Obrazac 2. PPN6'!E51+'Obrazac 2. PPN7'!E51+'Obrazac 2. PPN8'!E51+'Obrazac 2. PPN9'!E51+'Obrazac 2. PPN10'!E51+'Obrazac 2. PPN11'!E51+'Obrazac 2. PPN12'!E51+'Obrazac 2. PPN13'!E51+'Obrazac 2. PPN14'!E51+'Obrazac 2. PPN15'!E51+'Obrazac 2. PPN16'!E51+'Obrazac 2. PPN17'!E51+'Obrazac 2. PPN18'!E51+'Obrazac 2. PPN19'!E51+'Obrazac 2. PPN20'!E51+'Obrazac 2. PPN21'!E51+'Obrazac 2. PPN22'!E51+'Obrazac 2. PPN23'!E51+'Obrazac 2. PPN24'!E51+'Obrazac 2. PPN25'!E51+'Obrazac 2. PPN26'!E51+'Obrazac 2. PPN27'!E51+'Obrazac 2. PPN28'!E51+'Obrazac 2. PPN29'!E51+'Obrazac 2. PPN30'!E51</f>
        <v>0</v>
      </c>
      <c r="F51" s="101">
        <f>'Obrazac 2. Opšta namjena'!F51+'Obrazac 2. PPN1'!F51+'Obrazac 2. PPN2'!F51+'Obrazac 2. PPN3'!F51+'Obrazac 2. PPN4'!F51+'Obrazac 2. PPN5'!F51+'Obrazac 2. PPN6'!F51+'Obrazac 2. PPN7'!F51+'Obrazac 2. PPN8'!F51+'Obrazac 2. PPN9'!F51+'Obrazac 2. PPN10'!F51+'Obrazac 2. PPN11'!F51+'Obrazac 2. PPN12'!F51+'Obrazac 2. PPN13'!F51+'Obrazac 2. PPN14'!F51+'Obrazac 2. PPN15'!F51+'Obrazac 2. PPN16'!F51+'Obrazac 2. PPN17'!F51+'Obrazac 2. PPN18'!F51+'Obrazac 2. PPN19'!F51+'Obrazac 2. PPN20'!F51+'Obrazac 2. PPN21'!F51+'Obrazac 2. PPN22'!F51+'Obrazac 2. PPN23'!F51+'Obrazac 2. PPN24'!F51+'Obrazac 2. PPN25'!F51+'Obrazac 2. PPN26'!F51+'Obrazac 2. PPN27'!F51+'Obrazac 2. PPN28'!F51+'Obrazac 2. PPN29'!F51+'Obrazac 2. PPN30'!F51</f>
        <v>0</v>
      </c>
      <c r="G51" s="101">
        <f>'Obrazac 2. Opšta namjena'!G51+'Obrazac 2. PPN1'!G51+'Obrazac 2. PPN2'!G51+'Obrazac 2. PPN3'!G51+'Obrazac 2. PPN4'!G51+'Obrazac 2. PPN5'!G51+'Obrazac 2. PPN6'!G51+'Obrazac 2. PPN7'!G51+'Obrazac 2. PPN8'!G51+'Obrazac 2. PPN9'!G51+'Obrazac 2. PPN10'!G51+'Obrazac 2. PPN11'!G51+'Obrazac 2. PPN12'!G51+'Obrazac 2. PPN13'!G51+'Obrazac 2. PPN14'!G51+'Obrazac 2. PPN15'!G51+'Obrazac 2. PPN16'!G51+'Obrazac 2. PPN17'!G51+'Obrazac 2. PPN18'!G51+'Obrazac 2. PPN19'!G51+'Obrazac 2. PPN20'!G51+'Obrazac 2. PPN21'!G51+'Obrazac 2. PPN22'!G51+'Obrazac 2. PPN23'!G51+'Obrazac 2. PPN24'!G51+'Obrazac 2. PPN25'!G51+'Obrazac 2. PPN26'!G51+'Obrazac 2. PPN27'!G51+'Obrazac 2. PPN28'!G51+'Obrazac 2. PPN29'!G51+'Obrazac 2. PPN30'!G51</f>
        <v>0</v>
      </c>
      <c r="H51" s="101">
        <f>'Obrazac 2. Opšta namjena'!H51+'Obrazac 2. PPN1'!H51+'Obrazac 2. PPN2'!H51+'Obrazac 2. PPN3'!H51+'Obrazac 2. PPN4'!H51+'Obrazac 2. PPN5'!H51+'Obrazac 2. PPN6'!H51+'Obrazac 2. PPN7'!H51+'Obrazac 2. PPN8'!H51+'Obrazac 2. PPN9'!H51+'Obrazac 2. PPN10'!H51+'Obrazac 2. PPN11'!H51+'Obrazac 2. PPN12'!H51+'Obrazac 2. PPN13'!H51+'Obrazac 2. PPN14'!H51+'Obrazac 2. PPN15'!H51+'Obrazac 2. PPN16'!H51+'Obrazac 2. PPN17'!H51+'Obrazac 2. PPN18'!H51+'Obrazac 2. PPN19'!H51+'Obrazac 2. PPN20'!H51+'Obrazac 2. PPN21'!H51+'Obrazac 2. PPN22'!H51+'Obrazac 2. PPN23'!H51+'Obrazac 2. PPN24'!H51+'Obrazac 2. PPN25'!H51+'Obrazac 2. PPN26'!H51+'Obrazac 2. PPN27'!H51+'Obrazac 2. PPN28'!H51+'Obrazac 2. PPN29'!H51+'Obrazac 2. PPN30'!H51</f>
        <v>0</v>
      </c>
      <c r="I51" s="24" t="e">
        <f t="shared" si="0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1">
        <f>'Obrazac 2. Opšta namjena'!D52+'Obrazac 2. PPN1'!D52+'Obrazac 2. PPN2'!D52+'Obrazac 2. PPN3'!D52+'Obrazac 2. PPN4'!D52+'Obrazac 2. PPN5'!D52+'Obrazac 2. PPN6'!D52+'Obrazac 2. PPN7'!D52+'Obrazac 2. PPN8'!D52+'Obrazac 2. PPN9'!D52+'Obrazac 2. PPN10'!D52+'Obrazac 2. PPN11'!D52+'Obrazac 2. PPN12'!D52+'Obrazac 2. PPN13'!D52+'Obrazac 2. PPN14'!D52+'Obrazac 2. PPN15'!D52+'Obrazac 2. PPN16'!D52+'Obrazac 2. PPN17'!D52+'Obrazac 2. PPN18'!D52+'Obrazac 2. PPN19'!D52+'Obrazac 2. PPN20'!D52+'Obrazac 2. PPN21'!D52+'Obrazac 2. PPN22'!D52+'Obrazac 2. PPN23'!D52+'Obrazac 2. PPN24'!D52+'Obrazac 2. PPN25'!D52+'Obrazac 2. PPN26'!D52+'Obrazac 2. PPN27'!D52+'Obrazac 2. PPN28'!D52+'Obrazac 2. PPN29'!D52+'Obrazac 2. PPN30'!D52</f>
        <v>0</v>
      </c>
      <c r="E52" s="101">
        <f>'Obrazac 2. Opšta namjena'!E52+'Obrazac 2. PPN1'!E52+'Obrazac 2. PPN2'!E52+'Obrazac 2. PPN3'!E52+'Obrazac 2. PPN4'!E52+'Obrazac 2. PPN5'!E52+'Obrazac 2. PPN6'!E52+'Obrazac 2. PPN7'!E52+'Obrazac 2. PPN8'!E52+'Obrazac 2. PPN9'!E52+'Obrazac 2. PPN10'!E52+'Obrazac 2. PPN11'!E52+'Obrazac 2. PPN12'!E52+'Obrazac 2. PPN13'!E52+'Obrazac 2. PPN14'!E52+'Obrazac 2. PPN15'!E52+'Obrazac 2. PPN16'!E52+'Obrazac 2. PPN17'!E52+'Obrazac 2. PPN18'!E52+'Obrazac 2. PPN19'!E52+'Obrazac 2. PPN20'!E52+'Obrazac 2. PPN21'!E52+'Obrazac 2. PPN22'!E52+'Obrazac 2. PPN23'!E52+'Obrazac 2. PPN24'!E52+'Obrazac 2. PPN25'!E52+'Obrazac 2. PPN26'!E52+'Obrazac 2. PPN27'!E52+'Obrazac 2. PPN28'!E52+'Obrazac 2. PPN29'!E52+'Obrazac 2. PPN30'!E52</f>
        <v>0</v>
      </c>
      <c r="F52" s="101">
        <f>'Obrazac 2. Opšta namjena'!F52+'Obrazac 2. PPN1'!F52+'Obrazac 2. PPN2'!F52+'Obrazac 2. PPN3'!F52+'Obrazac 2. PPN4'!F52+'Obrazac 2. PPN5'!F52+'Obrazac 2. PPN6'!F52+'Obrazac 2. PPN7'!F52+'Obrazac 2. PPN8'!F52+'Obrazac 2. PPN9'!F52+'Obrazac 2. PPN10'!F52+'Obrazac 2. PPN11'!F52+'Obrazac 2. PPN12'!F52+'Obrazac 2. PPN13'!F52+'Obrazac 2. PPN14'!F52+'Obrazac 2. PPN15'!F52+'Obrazac 2. PPN16'!F52+'Obrazac 2. PPN17'!F52+'Obrazac 2. PPN18'!F52+'Obrazac 2. PPN19'!F52+'Obrazac 2. PPN20'!F52+'Obrazac 2. PPN21'!F52+'Obrazac 2. PPN22'!F52+'Obrazac 2. PPN23'!F52+'Obrazac 2. PPN24'!F52+'Obrazac 2. PPN25'!F52+'Obrazac 2. PPN26'!F52+'Obrazac 2. PPN27'!F52+'Obrazac 2. PPN28'!F52+'Obrazac 2. PPN29'!F52+'Obrazac 2. PPN30'!F52</f>
        <v>0</v>
      </c>
      <c r="G52" s="101">
        <f>'Obrazac 2. Opšta namjena'!G52+'Obrazac 2. PPN1'!G52+'Obrazac 2. PPN2'!G52+'Obrazac 2. PPN3'!G52+'Obrazac 2. PPN4'!G52+'Obrazac 2. PPN5'!G52+'Obrazac 2. PPN6'!G52+'Obrazac 2. PPN7'!G52+'Obrazac 2. PPN8'!G52+'Obrazac 2. PPN9'!G52+'Obrazac 2. PPN10'!G52+'Obrazac 2. PPN11'!G52+'Obrazac 2. PPN12'!G52+'Obrazac 2. PPN13'!G52+'Obrazac 2. PPN14'!G52+'Obrazac 2. PPN15'!G52+'Obrazac 2. PPN16'!G52+'Obrazac 2. PPN17'!G52+'Obrazac 2. PPN18'!G52+'Obrazac 2. PPN19'!G52+'Obrazac 2. PPN20'!G52+'Obrazac 2. PPN21'!G52+'Obrazac 2. PPN22'!G52+'Obrazac 2. PPN23'!G52+'Obrazac 2. PPN24'!G52+'Obrazac 2. PPN25'!G52+'Obrazac 2. PPN26'!G52+'Obrazac 2. PPN27'!G52+'Obrazac 2. PPN28'!G52+'Obrazac 2. PPN29'!G52+'Obrazac 2. PPN30'!G52</f>
        <v>0</v>
      </c>
      <c r="H52" s="101">
        <f>'Obrazac 2. Opšta namjena'!H52+'Obrazac 2. PPN1'!H52+'Obrazac 2. PPN2'!H52+'Obrazac 2. PPN3'!H52+'Obrazac 2. PPN4'!H52+'Obrazac 2. PPN5'!H52+'Obrazac 2. PPN6'!H52+'Obrazac 2. PPN7'!H52+'Obrazac 2. PPN8'!H52+'Obrazac 2. PPN9'!H52+'Obrazac 2. PPN10'!H52+'Obrazac 2. PPN11'!H52+'Obrazac 2. PPN12'!H52+'Obrazac 2. PPN13'!H52+'Obrazac 2. PPN14'!H52+'Obrazac 2. PPN15'!H52+'Obrazac 2. PPN16'!H52+'Obrazac 2. PPN17'!H52+'Obrazac 2. PPN18'!H52+'Obrazac 2. PPN19'!H52+'Obrazac 2. PPN20'!H52+'Obrazac 2. PPN21'!H52+'Obrazac 2. PPN22'!H52+'Obrazac 2. PPN23'!H52+'Obrazac 2. PPN24'!H52+'Obrazac 2. PPN25'!H52+'Obrazac 2. PPN26'!H52+'Obrazac 2. PPN27'!H52+'Obrazac 2. PPN28'!H52+'Obrazac 2. PPN29'!H52+'Obrazac 2. PPN30'!H52</f>
        <v>0</v>
      </c>
      <c r="I52" s="24" t="e">
        <f t="shared" si="0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1">
        <f>'Obrazac 2. Opšta namjena'!D53+'Obrazac 2. PPN1'!D53+'Obrazac 2. PPN2'!D53+'Obrazac 2. PPN3'!D53+'Obrazac 2. PPN4'!D53+'Obrazac 2. PPN5'!D53+'Obrazac 2. PPN6'!D53+'Obrazac 2. PPN7'!D53+'Obrazac 2. PPN8'!D53+'Obrazac 2. PPN9'!D53+'Obrazac 2. PPN10'!D53+'Obrazac 2. PPN11'!D53+'Obrazac 2. PPN12'!D53+'Obrazac 2. PPN13'!D53+'Obrazac 2. PPN14'!D53+'Obrazac 2. PPN15'!D53+'Obrazac 2. PPN16'!D53+'Obrazac 2. PPN17'!D53+'Obrazac 2. PPN18'!D53+'Obrazac 2. PPN19'!D53+'Obrazac 2. PPN20'!D53+'Obrazac 2. PPN21'!D53+'Obrazac 2. PPN22'!D53+'Obrazac 2. PPN23'!D53+'Obrazac 2. PPN24'!D53+'Obrazac 2. PPN25'!D53+'Obrazac 2. PPN26'!D53+'Obrazac 2. PPN27'!D53+'Obrazac 2. PPN28'!D53+'Obrazac 2. PPN29'!D53+'Obrazac 2. PPN30'!D53</f>
        <v>0</v>
      </c>
      <c r="E53" s="101">
        <f>'Obrazac 2. Opšta namjena'!E53+'Obrazac 2. PPN1'!E53+'Obrazac 2. PPN2'!E53+'Obrazac 2. PPN3'!E53+'Obrazac 2. PPN4'!E53+'Obrazac 2. PPN5'!E53+'Obrazac 2. PPN6'!E53+'Obrazac 2. PPN7'!E53+'Obrazac 2. PPN8'!E53+'Obrazac 2. PPN9'!E53+'Obrazac 2. PPN10'!E53+'Obrazac 2. PPN11'!E53+'Obrazac 2. PPN12'!E53+'Obrazac 2. PPN13'!E53+'Obrazac 2. PPN14'!E53+'Obrazac 2. PPN15'!E53+'Obrazac 2. PPN16'!E53+'Obrazac 2. PPN17'!E53+'Obrazac 2. PPN18'!E53+'Obrazac 2. PPN19'!E53+'Obrazac 2. PPN20'!E53+'Obrazac 2. PPN21'!E53+'Obrazac 2. PPN22'!E53+'Obrazac 2. PPN23'!E53+'Obrazac 2. PPN24'!E53+'Obrazac 2. PPN25'!E53+'Obrazac 2. PPN26'!E53+'Obrazac 2. PPN27'!E53+'Obrazac 2. PPN28'!E53+'Obrazac 2. PPN29'!E53+'Obrazac 2. PPN30'!E53</f>
        <v>0</v>
      </c>
      <c r="F53" s="101">
        <f>'Obrazac 2. Opšta namjena'!F53+'Obrazac 2. PPN1'!F53+'Obrazac 2. PPN2'!F53+'Obrazac 2. PPN3'!F53+'Obrazac 2. PPN4'!F53+'Obrazac 2. PPN5'!F53+'Obrazac 2. PPN6'!F53+'Obrazac 2. PPN7'!F53+'Obrazac 2. PPN8'!F53+'Obrazac 2. PPN9'!F53+'Obrazac 2. PPN10'!F53+'Obrazac 2. PPN11'!F53+'Obrazac 2. PPN12'!F53+'Obrazac 2. PPN13'!F53+'Obrazac 2. PPN14'!F53+'Obrazac 2. PPN15'!F53+'Obrazac 2. PPN16'!F53+'Obrazac 2. PPN17'!F53+'Obrazac 2. PPN18'!F53+'Obrazac 2. PPN19'!F53+'Obrazac 2. PPN20'!F53+'Obrazac 2. PPN21'!F53+'Obrazac 2. PPN22'!F53+'Obrazac 2. PPN23'!F53+'Obrazac 2. PPN24'!F53+'Obrazac 2. PPN25'!F53+'Obrazac 2. PPN26'!F53+'Obrazac 2. PPN27'!F53+'Obrazac 2. PPN28'!F53+'Obrazac 2. PPN29'!F53+'Obrazac 2. PPN30'!F53</f>
        <v>0</v>
      </c>
      <c r="G53" s="101">
        <f>'Obrazac 2. Opšta namjena'!G53+'Obrazac 2. PPN1'!G53+'Obrazac 2. PPN2'!G53+'Obrazac 2. PPN3'!G53+'Obrazac 2. PPN4'!G53+'Obrazac 2. PPN5'!G53+'Obrazac 2. PPN6'!G53+'Obrazac 2. PPN7'!G53+'Obrazac 2. PPN8'!G53+'Obrazac 2. PPN9'!G53+'Obrazac 2. PPN10'!G53+'Obrazac 2. PPN11'!G53+'Obrazac 2. PPN12'!G53+'Obrazac 2. PPN13'!G53+'Obrazac 2. PPN14'!G53+'Obrazac 2. PPN15'!G53+'Obrazac 2. PPN16'!G53+'Obrazac 2. PPN17'!G53+'Obrazac 2. PPN18'!G53+'Obrazac 2. PPN19'!G53+'Obrazac 2. PPN20'!G53+'Obrazac 2. PPN21'!G53+'Obrazac 2. PPN22'!G53+'Obrazac 2. PPN23'!G53+'Obrazac 2. PPN24'!G53+'Obrazac 2. PPN25'!G53+'Obrazac 2. PPN26'!G53+'Obrazac 2. PPN27'!G53+'Obrazac 2. PPN28'!G53+'Obrazac 2. PPN29'!G53+'Obrazac 2. PPN30'!G53</f>
        <v>0</v>
      </c>
      <c r="H53" s="101">
        <f>'Obrazac 2. Opšta namjena'!H53+'Obrazac 2. PPN1'!H53+'Obrazac 2. PPN2'!H53+'Obrazac 2. PPN3'!H53+'Obrazac 2. PPN4'!H53+'Obrazac 2. PPN5'!H53+'Obrazac 2. PPN6'!H53+'Obrazac 2. PPN7'!H53+'Obrazac 2. PPN8'!H53+'Obrazac 2. PPN9'!H53+'Obrazac 2. PPN10'!H53+'Obrazac 2. PPN11'!H53+'Obrazac 2. PPN12'!H53+'Obrazac 2. PPN13'!H53+'Obrazac 2. PPN14'!H53+'Obrazac 2. PPN15'!H53+'Obrazac 2. PPN16'!H53+'Obrazac 2. PPN17'!H53+'Obrazac 2. PPN18'!H53+'Obrazac 2. PPN19'!H53+'Obrazac 2. PPN20'!H53+'Obrazac 2. PPN21'!H53+'Obrazac 2. PPN22'!H53+'Obrazac 2. PPN23'!H53+'Obrazac 2. PPN24'!H53+'Obrazac 2. PPN25'!H53+'Obrazac 2. PPN26'!H53+'Obrazac 2. PPN27'!H53+'Obrazac 2. PPN28'!H53+'Obrazac 2. PPN29'!H53+'Obrazac 2. PPN30'!H53</f>
        <v>0</v>
      </c>
      <c r="I53" s="24" t="e">
        <f t="shared" si="0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101">
        <f>'Obrazac 2. Opšta namjena'!D54+'Obrazac 2. PPN1'!D54+'Obrazac 2. PPN2'!D54+'Obrazac 2. PPN3'!D54+'Obrazac 2. PPN4'!D54+'Obrazac 2. PPN5'!D54+'Obrazac 2. PPN6'!D54+'Obrazac 2. PPN7'!D54+'Obrazac 2. PPN8'!D54+'Obrazac 2. PPN9'!D54+'Obrazac 2. PPN10'!D54+'Obrazac 2. PPN11'!D54+'Obrazac 2. PPN12'!D54+'Obrazac 2. PPN13'!D54+'Obrazac 2. PPN14'!D54+'Obrazac 2. PPN15'!D54+'Obrazac 2. PPN16'!D54+'Obrazac 2. PPN17'!D54+'Obrazac 2. PPN18'!D54+'Obrazac 2. PPN19'!D54+'Obrazac 2. PPN20'!D54+'Obrazac 2. PPN21'!D54+'Obrazac 2. PPN22'!D54+'Obrazac 2. PPN23'!D54+'Obrazac 2. PPN24'!D54+'Obrazac 2. PPN25'!D54+'Obrazac 2. PPN26'!D54+'Obrazac 2. PPN27'!D54+'Obrazac 2. PPN28'!D54+'Obrazac 2. PPN29'!D54+'Obrazac 2. PPN30'!D54</f>
        <v>0</v>
      </c>
      <c r="E54" s="101">
        <f>'Obrazac 2. Opšta namjena'!E54+'Obrazac 2. PPN1'!E54+'Obrazac 2. PPN2'!E54+'Obrazac 2. PPN3'!E54+'Obrazac 2. PPN4'!E54+'Obrazac 2. PPN5'!E54+'Obrazac 2. PPN6'!E54+'Obrazac 2. PPN7'!E54+'Obrazac 2. PPN8'!E54+'Obrazac 2. PPN9'!E54+'Obrazac 2. PPN10'!E54+'Obrazac 2. PPN11'!E54+'Obrazac 2. PPN12'!E54+'Obrazac 2. PPN13'!E54+'Obrazac 2. PPN14'!E54+'Obrazac 2. PPN15'!E54+'Obrazac 2. PPN16'!E54+'Obrazac 2. PPN17'!E54+'Obrazac 2. PPN18'!E54+'Obrazac 2. PPN19'!E54+'Obrazac 2. PPN20'!E54+'Obrazac 2. PPN21'!E54+'Obrazac 2. PPN22'!E54+'Obrazac 2. PPN23'!E54+'Obrazac 2. PPN24'!E54+'Obrazac 2. PPN25'!E54+'Obrazac 2. PPN26'!E54+'Obrazac 2. PPN27'!E54+'Obrazac 2. PPN28'!E54+'Obrazac 2. PPN29'!E54+'Obrazac 2. PPN30'!E54</f>
        <v>90000</v>
      </c>
      <c r="F54" s="101">
        <f>'Obrazac 2. Opšta namjena'!F54+'Obrazac 2. PPN1'!F54+'Obrazac 2. PPN2'!F54+'Obrazac 2. PPN3'!F54+'Obrazac 2. PPN4'!F54+'Obrazac 2. PPN5'!F54+'Obrazac 2. PPN6'!F54+'Obrazac 2. PPN7'!F54+'Obrazac 2. PPN8'!F54+'Obrazac 2. PPN9'!F54+'Obrazac 2. PPN10'!F54+'Obrazac 2. PPN11'!F54+'Obrazac 2. PPN12'!F54+'Obrazac 2. PPN13'!F54+'Obrazac 2. PPN14'!F54+'Obrazac 2. PPN15'!F54+'Obrazac 2. PPN16'!F54+'Obrazac 2. PPN17'!F54+'Obrazac 2. PPN18'!F54+'Obrazac 2. PPN19'!F54+'Obrazac 2. PPN20'!F54+'Obrazac 2. PPN21'!F54+'Obrazac 2. PPN22'!F54+'Obrazac 2. PPN23'!F54+'Obrazac 2. PPN24'!F54+'Obrazac 2. PPN25'!F54+'Obrazac 2. PPN26'!F54+'Obrazac 2. PPN27'!F54+'Obrazac 2. PPN28'!F54+'Obrazac 2. PPN29'!F54+'Obrazac 2. PPN30'!F54</f>
        <v>90000</v>
      </c>
      <c r="G54" s="101">
        <f>'Obrazac 2. Opšta namjena'!G54+'Obrazac 2. PPN1'!G54+'Obrazac 2. PPN2'!G54+'Obrazac 2. PPN3'!G54+'Obrazac 2. PPN4'!G54+'Obrazac 2. PPN5'!G54+'Obrazac 2. PPN6'!G54+'Obrazac 2. PPN7'!G54+'Obrazac 2. PPN8'!G54+'Obrazac 2. PPN9'!G54+'Obrazac 2. PPN10'!G54+'Obrazac 2. PPN11'!G54+'Obrazac 2. PPN12'!G54+'Obrazac 2. PPN13'!G54+'Obrazac 2. PPN14'!G54+'Obrazac 2. PPN15'!G54+'Obrazac 2. PPN16'!G54+'Obrazac 2. PPN17'!G54+'Obrazac 2. PPN18'!G54+'Obrazac 2. PPN19'!G54+'Obrazac 2. PPN20'!G54+'Obrazac 2. PPN21'!G54+'Obrazac 2. PPN22'!G54+'Obrazac 2. PPN23'!G54+'Obrazac 2. PPN24'!G54+'Obrazac 2. PPN25'!G54+'Obrazac 2. PPN26'!G54+'Obrazac 2. PPN27'!G54+'Obrazac 2. PPN28'!G54+'Obrazac 2. PPN29'!G54+'Obrazac 2. PPN30'!G54</f>
        <v>90000</v>
      </c>
      <c r="H54" s="101">
        <f>'Obrazac 2. Opšta namjena'!H54+'Obrazac 2. PPN1'!H54+'Obrazac 2. PPN2'!H54+'Obrazac 2. PPN3'!H54+'Obrazac 2. PPN4'!H54+'Obrazac 2. PPN5'!H54+'Obrazac 2. PPN6'!H54+'Obrazac 2. PPN7'!H54+'Obrazac 2. PPN8'!H54+'Obrazac 2. PPN9'!H54+'Obrazac 2. PPN10'!H54+'Obrazac 2. PPN11'!H54+'Obrazac 2. PPN12'!H54+'Obrazac 2. PPN13'!H54+'Obrazac 2. PPN14'!H54+'Obrazac 2. PPN15'!H54+'Obrazac 2. PPN16'!H54+'Obrazac 2. PPN17'!H54+'Obrazac 2. PPN18'!H54+'Obrazac 2. PPN19'!H54+'Obrazac 2. PPN20'!H54+'Obrazac 2. PPN21'!H54+'Obrazac 2. PPN22'!H54+'Obrazac 2. PPN23'!H54+'Obrazac 2. PPN24'!H54+'Obrazac 2. PPN25'!H54+'Obrazac 2. PPN26'!H54+'Obrazac 2. PPN27'!H54+'Obrazac 2. PPN28'!H54+'Obrazac 2. PPN29'!H54+'Obrazac 2. PPN30'!H54</f>
        <v>110000</v>
      </c>
      <c r="I54" s="24">
        <f t="shared" si="0"/>
        <v>1</v>
      </c>
      <c r="J54" s="23">
        <f t="shared" si="2"/>
        <v>0.81818181818181823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1">
        <f>'Obrazac 2. Opšta namjena'!D55+'Obrazac 2. PPN1'!D55+'Obrazac 2. PPN2'!D55+'Obrazac 2. PPN3'!D55+'Obrazac 2. PPN4'!D55+'Obrazac 2. PPN5'!D55+'Obrazac 2. PPN6'!D55+'Obrazac 2. PPN7'!D55+'Obrazac 2. PPN8'!D55+'Obrazac 2. PPN9'!D55+'Obrazac 2. PPN10'!D55+'Obrazac 2. PPN11'!D55+'Obrazac 2. PPN12'!D55+'Obrazac 2. PPN13'!D55+'Obrazac 2. PPN14'!D55+'Obrazac 2. PPN15'!D55+'Obrazac 2. PPN16'!D55+'Obrazac 2. PPN17'!D55+'Obrazac 2. PPN18'!D55+'Obrazac 2. PPN19'!D55+'Obrazac 2. PPN20'!D55+'Obrazac 2. PPN21'!D55+'Obrazac 2. PPN22'!D55+'Obrazac 2. PPN23'!D55+'Obrazac 2. PPN24'!D55+'Obrazac 2. PPN25'!D55+'Obrazac 2. PPN26'!D55+'Obrazac 2. PPN27'!D55+'Obrazac 2. PPN28'!D55+'Obrazac 2. PPN29'!D55+'Obrazac 2. PPN30'!D55</f>
        <v>0</v>
      </c>
      <c r="E55" s="101">
        <f>'Obrazac 2. Opšta namjena'!E55+'Obrazac 2. PPN1'!E55+'Obrazac 2. PPN2'!E55+'Obrazac 2. PPN3'!E55+'Obrazac 2. PPN4'!E55+'Obrazac 2. PPN5'!E55+'Obrazac 2. PPN6'!E55+'Obrazac 2. PPN7'!E55+'Obrazac 2. PPN8'!E55+'Obrazac 2. PPN9'!E55+'Obrazac 2. PPN10'!E55+'Obrazac 2. PPN11'!E55+'Obrazac 2. PPN12'!E55+'Obrazac 2. PPN13'!E55+'Obrazac 2. PPN14'!E55+'Obrazac 2. PPN15'!E55+'Obrazac 2. PPN16'!E55+'Obrazac 2. PPN17'!E55+'Obrazac 2. PPN18'!E55+'Obrazac 2. PPN19'!E55+'Obrazac 2. PPN20'!E55+'Obrazac 2. PPN21'!E55+'Obrazac 2. PPN22'!E55+'Obrazac 2. PPN23'!E55+'Obrazac 2. PPN24'!E55+'Obrazac 2. PPN25'!E55+'Obrazac 2. PPN26'!E55+'Obrazac 2. PPN27'!E55+'Obrazac 2. PPN28'!E55+'Obrazac 2. PPN29'!E55+'Obrazac 2. PPN30'!E55</f>
        <v>90000</v>
      </c>
      <c r="F55" s="101">
        <f>'Obrazac 2. Opšta namjena'!F55+'Obrazac 2. PPN1'!F55+'Obrazac 2. PPN2'!F55+'Obrazac 2. PPN3'!F55+'Obrazac 2. PPN4'!F55+'Obrazac 2. PPN5'!F55+'Obrazac 2. PPN6'!F55+'Obrazac 2. PPN7'!F55+'Obrazac 2. PPN8'!F55+'Obrazac 2. PPN9'!F55+'Obrazac 2. PPN10'!F55+'Obrazac 2. PPN11'!F55+'Obrazac 2. PPN12'!F55+'Obrazac 2. PPN13'!F55+'Obrazac 2. PPN14'!F55+'Obrazac 2. PPN15'!F55+'Obrazac 2. PPN16'!F55+'Obrazac 2. PPN17'!F55+'Obrazac 2. PPN18'!F55+'Obrazac 2. PPN19'!F55+'Obrazac 2. PPN20'!F55+'Obrazac 2. PPN21'!F55+'Obrazac 2. PPN22'!F55+'Obrazac 2. PPN23'!F55+'Obrazac 2. PPN24'!F55+'Obrazac 2. PPN25'!F55+'Obrazac 2. PPN26'!F55+'Obrazac 2. PPN27'!F55+'Obrazac 2. PPN28'!F55+'Obrazac 2. PPN29'!F55+'Obrazac 2. PPN30'!F55</f>
        <v>90000</v>
      </c>
      <c r="G55" s="101">
        <f>'Obrazac 2. Opšta namjena'!G55+'Obrazac 2. PPN1'!G55+'Obrazac 2. PPN2'!G55+'Obrazac 2. PPN3'!G55+'Obrazac 2. PPN4'!G55+'Obrazac 2. PPN5'!G55+'Obrazac 2. PPN6'!G55+'Obrazac 2. PPN7'!G55+'Obrazac 2. PPN8'!G55+'Obrazac 2. PPN9'!G55+'Obrazac 2. PPN10'!G55+'Obrazac 2. PPN11'!G55+'Obrazac 2. PPN12'!G55+'Obrazac 2. PPN13'!G55+'Obrazac 2. PPN14'!G55+'Obrazac 2. PPN15'!G55+'Obrazac 2. PPN16'!G55+'Obrazac 2. PPN17'!G55+'Obrazac 2. PPN18'!G55+'Obrazac 2. PPN19'!G55+'Obrazac 2. PPN20'!G55+'Obrazac 2. PPN21'!G55+'Obrazac 2. PPN22'!G55+'Obrazac 2. PPN23'!G55+'Obrazac 2. PPN24'!G55+'Obrazac 2. PPN25'!G55+'Obrazac 2. PPN26'!G55+'Obrazac 2. PPN27'!G55+'Obrazac 2. PPN28'!G55+'Obrazac 2. PPN29'!G55+'Obrazac 2. PPN30'!G55</f>
        <v>90000</v>
      </c>
      <c r="H55" s="101">
        <f>'Obrazac 2. Opšta namjena'!H55+'Obrazac 2. PPN1'!H55+'Obrazac 2. PPN2'!H55+'Obrazac 2. PPN3'!H55+'Obrazac 2. PPN4'!H55+'Obrazac 2. PPN5'!H55+'Obrazac 2. PPN6'!H55+'Obrazac 2. PPN7'!H55+'Obrazac 2. PPN8'!H55+'Obrazac 2. PPN9'!H55+'Obrazac 2. PPN10'!H55+'Obrazac 2. PPN11'!H55+'Obrazac 2. PPN12'!H55+'Obrazac 2. PPN13'!H55+'Obrazac 2. PPN14'!H55+'Obrazac 2. PPN15'!H55+'Obrazac 2. PPN16'!H55+'Obrazac 2. PPN17'!H55+'Obrazac 2. PPN18'!H55+'Obrazac 2. PPN19'!H55+'Obrazac 2. PPN20'!H55+'Obrazac 2. PPN21'!H55+'Obrazac 2. PPN22'!H55+'Obrazac 2. PPN23'!H55+'Obrazac 2. PPN24'!H55+'Obrazac 2. PPN25'!H55+'Obrazac 2. PPN26'!H55+'Obrazac 2. PPN27'!H55+'Obrazac 2. PPN28'!H55+'Obrazac 2. PPN29'!H55+'Obrazac 2. PPN30'!H55</f>
        <v>110000</v>
      </c>
      <c r="I55" s="24">
        <f t="shared" si="0"/>
        <v>1</v>
      </c>
      <c r="J55" s="23">
        <f t="shared" si="2"/>
        <v>0.81818181818181823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1">
        <f>'Obrazac 2. Opšta namjena'!D56+'Obrazac 2. PPN1'!D56+'Obrazac 2. PPN2'!D56+'Obrazac 2. PPN3'!D56+'Obrazac 2. PPN4'!D56+'Obrazac 2. PPN5'!D56+'Obrazac 2. PPN6'!D56+'Obrazac 2. PPN7'!D56+'Obrazac 2. PPN8'!D56+'Obrazac 2. PPN9'!D56+'Obrazac 2. PPN10'!D56+'Obrazac 2. PPN11'!D56+'Obrazac 2. PPN12'!D56+'Obrazac 2. PPN13'!D56+'Obrazac 2. PPN14'!D56+'Obrazac 2. PPN15'!D56+'Obrazac 2. PPN16'!D56+'Obrazac 2. PPN17'!D56+'Obrazac 2. PPN18'!D56+'Obrazac 2. PPN19'!D56+'Obrazac 2. PPN20'!D56+'Obrazac 2. PPN21'!D56+'Obrazac 2. PPN22'!D56+'Obrazac 2. PPN23'!D56+'Obrazac 2. PPN24'!D56+'Obrazac 2. PPN25'!D56+'Obrazac 2. PPN26'!D56+'Obrazac 2. PPN27'!D56+'Obrazac 2. PPN28'!D56+'Obrazac 2. PPN29'!D56+'Obrazac 2. PPN30'!D56</f>
        <v>0</v>
      </c>
      <c r="E56" s="101">
        <f>'Obrazac 2. Opšta namjena'!E56+'Obrazac 2. PPN1'!E56+'Obrazac 2. PPN2'!E56+'Obrazac 2. PPN3'!E56+'Obrazac 2. PPN4'!E56+'Obrazac 2. PPN5'!E56+'Obrazac 2. PPN6'!E56+'Obrazac 2. PPN7'!E56+'Obrazac 2. PPN8'!E56+'Obrazac 2. PPN9'!E56+'Obrazac 2. PPN10'!E56+'Obrazac 2. PPN11'!E56+'Obrazac 2. PPN12'!E56+'Obrazac 2. PPN13'!E56+'Obrazac 2. PPN14'!E56+'Obrazac 2. PPN15'!E56+'Obrazac 2. PPN16'!E56+'Obrazac 2. PPN17'!E56+'Obrazac 2. PPN18'!E56+'Obrazac 2. PPN19'!E56+'Obrazac 2. PPN20'!E56+'Obrazac 2. PPN21'!E56+'Obrazac 2. PPN22'!E56+'Obrazac 2. PPN23'!E56+'Obrazac 2. PPN24'!E56+'Obrazac 2. PPN25'!E56+'Obrazac 2. PPN26'!E56+'Obrazac 2. PPN27'!E56+'Obrazac 2. PPN28'!E56+'Obrazac 2. PPN29'!E56+'Obrazac 2. PPN30'!E56</f>
        <v>0</v>
      </c>
      <c r="F56" s="101">
        <f>'Obrazac 2. Opšta namjena'!F56+'Obrazac 2. PPN1'!F56+'Obrazac 2. PPN2'!F56+'Obrazac 2. PPN3'!F56+'Obrazac 2. PPN4'!F56+'Obrazac 2. PPN5'!F56+'Obrazac 2. PPN6'!F56+'Obrazac 2. PPN7'!F56+'Obrazac 2. PPN8'!F56+'Obrazac 2. PPN9'!F56+'Obrazac 2. PPN10'!F56+'Obrazac 2. PPN11'!F56+'Obrazac 2. PPN12'!F56+'Obrazac 2. PPN13'!F56+'Obrazac 2. PPN14'!F56+'Obrazac 2. PPN15'!F56+'Obrazac 2. PPN16'!F56+'Obrazac 2. PPN17'!F56+'Obrazac 2. PPN18'!F56+'Obrazac 2. PPN19'!F56+'Obrazac 2. PPN20'!F56+'Obrazac 2. PPN21'!F56+'Obrazac 2. PPN22'!F56+'Obrazac 2. PPN23'!F56+'Obrazac 2. PPN24'!F56+'Obrazac 2. PPN25'!F56+'Obrazac 2. PPN26'!F56+'Obrazac 2. PPN27'!F56+'Obrazac 2. PPN28'!F56+'Obrazac 2. PPN29'!F56+'Obrazac 2. PPN30'!F56</f>
        <v>0</v>
      </c>
      <c r="G56" s="101">
        <f>'Obrazac 2. Opšta namjena'!G56+'Obrazac 2. PPN1'!G56+'Obrazac 2. PPN2'!G56+'Obrazac 2. PPN3'!G56+'Obrazac 2. PPN4'!G56+'Obrazac 2. PPN5'!G56+'Obrazac 2. PPN6'!G56+'Obrazac 2. PPN7'!G56+'Obrazac 2. PPN8'!G56+'Obrazac 2. PPN9'!G56+'Obrazac 2. PPN10'!G56+'Obrazac 2. PPN11'!G56+'Obrazac 2. PPN12'!G56+'Obrazac 2. PPN13'!G56+'Obrazac 2. PPN14'!G56+'Obrazac 2. PPN15'!G56+'Obrazac 2. PPN16'!G56+'Obrazac 2. PPN17'!G56+'Obrazac 2. PPN18'!G56+'Obrazac 2. PPN19'!G56+'Obrazac 2. PPN20'!G56+'Obrazac 2. PPN21'!G56+'Obrazac 2. PPN22'!G56+'Obrazac 2. PPN23'!G56+'Obrazac 2. PPN24'!G56+'Obrazac 2. PPN25'!G56+'Obrazac 2. PPN26'!G56+'Obrazac 2. PPN27'!G56+'Obrazac 2. PPN28'!G56+'Obrazac 2. PPN29'!G56+'Obrazac 2. PPN30'!G56</f>
        <v>0</v>
      </c>
      <c r="H56" s="101">
        <f>'Obrazac 2. Opšta namjena'!H56+'Obrazac 2. PPN1'!H56+'Obrazac 2. PPN2'!H56+'Obrazac 2. PPN3'!H56+'Obrazac 2. PPN4'!H56+'Obrazac 2. PPN5'!H56+'Obrazac 2. PPN6'!H56+'Obrazac 2. PPN7'!H56+'Obrazac 2. PPN8'!H56+'Obrazac 2. PPN9'!H56+'Obrazac 2. PPN10'!H56+'Obrazac 2. PPN11'!H56+'Obrazac 2. PPN12'!H56+'Obrazac 2. PPN13'!H56+'Obrazac 2. PPN14'!H56+'Obrazac 2. PPN15'!H56+'Obrazac 2. PPN16'!H56+'Obrazac 2. PPN17'!H56+'Obrazac 2. PPN18'!H56+'Obrazac 2. PPN19'!H56+'Obrazac 2. PPN20'!H56+'Obrazac 2. PPN21'!H56+'Obrazac 2. PPN22'!H56+'Obrazac 2. PPN23'!H56+'Obrazac 2. PPN24'!H56+'Obrazac 2. PPN25'!H56+'Obrazac 2. PPN26'!H56+'Obrazac 2. PPN27'!H56+'Obrazac 2. PPN28'!H56+'Obrazac 2. PPN29'!H56+'Obrazac 2. PPN30'!H56</f>
        <v>0</v>
      </c>
      <c r="I56" s="24" t="e">
        <f t="shared" si="0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01">
        <f>'Obrazac 2. Opšta namjena'!D57+'Obrazac 2. PPN1'!D57+'Obrazac 2. PPN2'!D57+'Obrazac 2. PPN3'!D57+'Obrazac 2. PPN4'!D57+'Obrazac 2. PPN5'!D57+'Obrazac 2. PPN6'!D57+'Obrazac 2. PPN7'!D57+'Obrazac 2. PPN8'!D57+'Obrazac 2. PPN9'!D57+'Obrazac 2. PPN10'!D57+'Obrazac 2. PPN11'!D57+'Obrazac 2. PPN12'!D57+'Obrazac 2. PPN13'!D57+'Obrazac 2. PPN14'!D57+'Obrazac 2. PPN15'!D57+'Obrazac 2. PPN16'!D57+'Obrazac 2. PPN17'!D57+'Obrazac 2. PPN18'!D57+'Obrazac 2. PPN19'!D57+'Obrazac 2. PPN20'!D57+'Obrazac 2. PPN21'!D57+'Obrazac 2. PPN22'!D57+'Obrazac 2. PPN23'!D57+'Obrazac 2. PPN24'!D57+'Obrazac 2. PPN25'!D57+'Obrazac 2. PPN26'!D57+'Obrazac 2. PPN27'!D57+'Obrazac 2. PPN28'!D57+'Obrazac 2. PPN29'!D57+'Obrazac 2. PPN30'!D57</f>
        <v>0</v>
      </c>
      <c r="E57" s="101">
        <f>'Obrazac 2. Opšta namjena'!E57+'Obrazac 2. PPN1'!E57+'Obrazac 2. PPN2'!E57+'Obrazac 2. PPN3'!E57+'Obrazac 2. PPN4'!E57+'Obrazac 2. PPN5'!E57+'Obrazac 2. PPN6'!E57+'Obrazac 2. PPN7'!E57+'Obrazac 2. PPN8'!E57+'Obrazac 2. PPN9'!E57+'Obrazac 2. PPN10'!E57+'Obrazac 2. PPN11'!E57+'Obrazac 2. PPN12'!E57+'Obrazac 2. PPN13'!E57+'Obrazac 2. PPN14'!E57+'Obrazac 2. PPN15'!E57+'Obrazac 2. PPN16'!E57+'Obrazac 2. PPN17'!E57+'Obrazac 2. PPN18'!E57+'Obrazac 2. PPN19'!E57+'Obrazac 2. PPN20'!E57+'Obrazac 2. PPN21'!E57+'Obrazac 2. PPN22'!E57+'Obrazac 2. PPN23'!E57+'Obrazac 2. PPN24'!E57+'Obrazac 2. PPN25'!E57+'Obrazac 2. PPN26'!E57+'Obrazac 2. PPN27'!E57+'Obrazac 2. PPN28'!E57+'Obrazac 2. PPN29'!E57+'Obrazac 2. PPN30'!E57</f>
        <v>0</v>
      </c>
      <c r="F57" s="101">
        <f>'Obrazac 2. Opšta namjena'!F57+'Obrazac 2. PPN1'!F57+'Obrazac 2. PPN2'!F57+'Obrazac 2. PPN3'!F57+'Obrazac 2. PPN4'!F57+'Obrazac 2. PPN5'!F57+'Obrazac 2. PPN6'!F57+'Obrazac 2. PPN7'!F57+'Obrazac 2. PPN8'!F57+'Obrazac 2. PPN9'!F57+'Obrazac 2. PPN10'!F57+'Obrazac 2. PPN11'!F57+'Obrazac 2. PPN12'!F57+'Obrazac 2. PPN13'!F57+'Obrazac 2. PPN14'!F57+'Obrazac 2. PPN15'!F57+'Obrazac 2. PPN16'!F57+'Obrazac 2. PPN17'!F57+'Obrazac 2. PPN18'!F57+'Obrazac 2. PPN19'!F57+'Obrazac 2. PPN20'!F57+'Obrazac 2. PPN21'!F57+'Obrazac 2. PPN22'!F57+'Obrazac 2. PPN23'!F57+'Obrazac 2. PPN24'!F57+'Obrazac 2. PPN25'!F57+'Obrazac 2. PPN26'!F57+'Obrazac 2. PPN27'!F57+'Obrazac 2. PPN28'!F57+'Obrazac 2. PPN29'!F57+'Obrazac 2. PPN30'!F57</f>
        <v>0</v>
      </c>
      <c r="G57" s="101">
        <f>'Obrazac 2. Opšta namjena'!G57+'Obrazac 2. PPN1'!G57+'Obrazac 2. PPN2'!G57+'Obrazac 2. PPN3'!G57+'Obrazac 2. PPN4'!G57+'Obrazac 2. PPN5'!G57+'Obrazac 2. PPN6'!G57+'Obrazac 2. PPN7'!G57+'Obrazac 2. PPN8'!G57+'Obrazac 2. PPN9'!G57+'Obrazac 2. PPN10'!G57+'Obrazac 2. PPN11'!G57+'Obrazac 2. PPN12'!G57+'Obrazac 2. PPN13'!G57+'Obrazac 2. PPN14'!G57+'Obrazac 2. PPN15'!G57+'Obrazac 2. PPN16'!G57+'Obrazac 2. PPN17'!G57+'Obrazac 2. PPN18'!G57+'Obrazac 2. PPN19'!G57+'Obrazac 2. PPN20'!G57+'Obrazac 2. PPN21'!G57+'Obrazac 2. PPN22'!G57+'Obrazac 2. PPN23'!G57+'Obrazac 2. PPN24'!G57+'Obrazac 2. PPN25'!G57+'Obrazac 2. PPN26'!G57+'Obrazac 2. PPN27'!G57+'Obrazac 2. PPN28'!G57+'Obrazac 2. PPN29'!G57+'Obrazac 2. PPN30'!G57</f>
        <v>0</v>
      </c>
      <c r="H57" s="101">
        <f>'Obrazac 2. Opšta namjena'!H57+'Obrazac 2. PPN1'!H57+'Obrazac 2. PPN2'!H57+'Obrazac 2. PPN3'!H57+'Obrazac 2. PPN4'!H57+'Obrazac 2. PPN5'!H57+'Obrazac 2. PPN6'!H57+'Obrazac 2. PPN7'!H57+'Obrazac 2. PPN8'!H57+'Obrazac 2. PPN9'!H57+'Obrazac 2. PPN10'!H57+'Obrazac 2. PPN11'!H57+'Obrazac 2. PPN12'!H57+'Obrazac 2. PPN13'!H57+'Obrazac 2. PPN14'!H57+'Obrazac 2. PPN15'!H57+'Obrazac 2. PPN16'!H57+'Obrazac 2. PPN17'!H57+'Obrazac 2. PPN18'!H57+'Obrazac 2. PPN19'!H57+'Obrazac 2. PPN20'!H57+'Obrazac 2. PPN21'!H57+'Obrazac 2. PPN22'!H57+'Obrazac 2. PPN23'!H57+'Obrazac 2. PPN24'!H57+'Obrazac 2. PPN25'!H57+'Obrazac 2. PPN26'!H57+'Obrazac 2. PPN27'!H57+'Obrazac 2. PPN28'!H57+'Obrazac 2. PPN29'!H57+'Obrazac 2. PPN30'!H57</f>
        <v>0</v>
      </c>
      <c r="I57" s="24" t="e">
        <f t="shared" si="0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49">
        <f>'Obrazac 2. Opšta namjena'!D58+'Obrazac 2. PPN1'!D58+'Obrazac 2. PPN2'!D58+'Obrazac 2. PPN3'!D58+'Obrazac 2. PPN4'!D58+'Obrazac 2. PPN5'!D58+'Obrazac 2. PPN6'!D58+'Obrazac 2. PPN7'!D58+'Obrazac 2. PPN8'!D58+'Obrazac 2. PPN9'!D58+'Obrazac 2. PPN10'!D58+'Obrazac 2. PPN11'!D58+'Obrazac 2. PPN12'!D58+'Obrazac 2. PPN13'!D58+'Obrazac 2. PPN14'!D58+'Obrazac 2. PPN15'!D58+'Obrazac 2. PPN16'!D58+'Obrazac 2. PPN17'!D58+'Obrazac 2. PPN18'!D58+'Obrazac 2. PPN19'!D58+'Obrazac 2. PPN20'!D58+'Obrazac 2. PPN21'!D58+'Obrazac 2. PPN22'!D58+'Obrazac 2. PPN23'!D58+'Obrazac 2. PPN24'!D58+'Obrazac 2. PPN25'!D58+'Obrazac 2. PPN26'!D58+'Obrazac 2. PPN27'!D58+'Obrazac 2. PPN28'!D58+'Obrazac 2. PPN29'!D58+'Obrazac 2. PPN30'!D58</f>
        <v>0</v>
      </c>
      <c r="E58" s="49">
        <f>'Obrazac 2. Opšta namjena'!E58+'Obrazac 2. PPN1'!E58+'Obrazac 2. PPN2'!E58+'Obrazac 2. PPN3'!E58+'Obrazac 2. PPN4'!E58+'Obrazac 2. PPN5'!E58+'Obrazac 2. PPN6'!E58+'Obrazac 2. PPN7'!E58+'Obrazac 2. PPN8'!E58+'Obrazac 2. PPN9'!E58+'Obrazac 2. PPN10'!E58+'Obrazac 2. PPN11'!E58+'Obrazac 2. PPN12'!E58+'Obrazac 2. PPN13'!E58+'Obrazac 2. PPN14'!E58+'Obrazac 2. PPN15'!E58+'Obrazac 2. PPN16'!E58+'Obrazac 2. PPN17'!E58+'Obrazac 2. PPN18'!E58+'Obrazac 2. PPN19'!E58+'Obrazac 2. PPN20'!E58+'Obrazac 2. PPN21'!E58+'Obrazac 2. PPN22'!E58+'Obrazac 2. PPN23'!E58+'Obrazac 2. PPN24'!E58+'Obrazac 2. PPN25'!E58+'Obrazac 2. PPN26'!E58+'Obrazac 2. PPN27'!E58+'Obrazac 2. PPN28'!E58+'Obrazac 2. PPN29'!E58+'Obrazac 2. PPN30'!E58</f>
        <v>0</v>
      </c>
      <c r="F58" s="49">
        <f>'Obrazac 2. Opšta namjena'!F58+'Obrazac 2. PPN1'!F58+'Obrazac 2. PPN2'!F58+'Obrazac 2. PPN3'!F58+'Obrazac 2. PPN4'!F58+'Obrazac 2. PPN5'!F58+'Obrazac 2. PPN6'!F58+'Obrazac 2. PPN7'!F58+'Obrazac 2. PPN8'!F58+'Obrazac 2. PPN9'!F58+'Obrazac 2. PPN10'!F58+'Obrazac 2. PPN11'!F58+'Obrazac 2. PPN12'!F58+'Obrazac 2. PPN13'!F58+'Obrazac 2. PPN14'!F58+'Obrazac 2. PPN15'!F58+'Obrazac 2. PPN16'!F58+'Obrazac 2. PPN17'!F58+'Obrazac 2. PPN18'!F58+'Obrazac 2. PPN19'!F58+'Obrazac 2. PPN20'!F58+'Obrazac 2. PPN21'!F58+'Obrazac 2. PPN22'!F58+'Obrazac 2. PPN23'!F58+'Obrazac 2. PPN24'!F58+'Obrazac 2. PPN25'!F58+'Obrazac 2. PPN26'!F58+'Obrazac 2. PPN27'!F58+'Obrazac 2. PPN28'!F58+'Obrazac 2. PPN29'!F58+'Obrazac 2. PPN30'!F58</f>
        <v>0</v>
      </c>
      <c r="G58" s="49">
        <f>'Obrazac 2. Opšta namjena'!G58+'Obrazac 2. PPN1'!G58+'Obrazac 2. PPN2'!G58+'Obrazac 2. PPN3'!G58+'Obrazac 2. PPN4'!G58+'Obrazac 2. PPN5'!G58+'Obrazac 2. PPN6'!G58+'Obrazac 2. PPN7'!G58+'Obrazac 2. PPN8'!G58+'Obrazac 2. PPN9'!G58+'Obrazac 2. PPN10'!G58+'Obrazac 2. PPN11'!G58+'Obrazac 2. PPN12'!G58+'Obrazac 2. PPN13'!G58+'Obrazac 2. PPN14'!G58+'Obrazac 2. PPN15'!G58+'Obrazac 2. PPN16'!G58+'Obrazac 2. PPN17'!G58+'Obrazac 2. PPN18'!G58+'Obrazac 2. PPN19'!G58+'Obrazac 2. PPN20'!G58+'Obrazac 2. PPN21'!G58+'Obrazac 2. PPN22'!G58+'Obrazac 2. PPN23'!G58+'Obrazac 2. PPN24'!G58+'Obrazac 2. PPN25'!G58+'Obrazac 2. PPN26'!G58+'Obrazac 2. PPN27'!G58+'Obrazac 2. PPN28'!G58+'Obrazac 2. PPN29'!G58+'Obrazac 2. PPN30'!G58</f>
        <v>0</v>
      </c>
      <c r="H58" s="49">
        <f>'Obrazac 2. Opšta namjena'!H58+'Obrazac 2. PPN1'!H58+'Obrazac 2. PPN2'!H58+'Obrazac 2. PPN3'!H58+'Obrazac 2. PPN4'!H58+'Obrazac 2. PPN5'!H58+'Obrazac 2. PPN6'!H58+'Obrazac 2. PPN7'!H58+'Obrazac 2. PPN8'!H58+'Obrazac 2. PPN9'!H58+'Obrazac 2. PPN10'!H58+'Obrazac 2. PPN11'!H58+'Obrazac 2. PPN12'!H58+'Obrazac 2. PPN13'!H58+'Obrazac 2. PPN14'!H58+'Obrazac 2. PPN15'!H58+'Obrazac 2. PPN16'!H58+'Obrazac 2. PPN17'!H58+'Obrazac 2. PPN18'!H58+'Obrazac 2. PPN19'!H58+'Obrazac 2. PPN20'!H58+'Obrazac 2. PPN21'!H58+'Obrazac 2. PPN22'!H58+'Obrazac 2. PPN23'!H58+'Obrazac 2. PPN24'!H58+'Obrazac 2. PPN25'!H58+'Obrazac 2. PPN26'!H58+'Obrazac 2. PPN27'!H58+'Obrazac 2. PPN28'!H58+'Obrazac 2. PPN29'!H58+'Obrazac 2. PPN30'!H58</f>
        <v>0</v>
      </c>
      <c r="I58" s="34" t="e">
        <f t="shared" si="0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01">
        <f>'Obrazac 2. Opšta namjena'!D59+'Obrazac 2. PPN1'!D59+'Obrazac 2. PPN2'!D59+'Obrazac 2. PPN3'!D59+'Obrazac 2. PPN4'!D59+'Obrazac 2. PPN5'!D59+'Obrazac 2. PPN6'!D59+'Obrazac 2. PPN7'!D59+'Obrazac 2. PPN8'!D59+'Obrazac 2. PPN9'!D59+'Obrazac 2. PPN10'!D59+'Obrazac 2. PPN11'!D59+'Obrazac 2. PPN12'!D59+'Obrazac 2. PPN13'!D59+'Obrazac 2. PPN14'!D59+'Obrazac 2. PPN15'!D59+'Obrazac 2. PPN16'!D59+'Obrazac 2. PPN17'!D59+'Obrazac 2. PPN18'!D59+'Obrazac 2. PPN19'!D59+'Obrazac 2. PPN20'!D59+'Obrazac 2. PPN21'!D59+'Obrazac 2. PPN22'!D59+'Obrazac 2. PPN23'!D59+'Obrazac 2. PPN24'!D59+'Obrazac 2. PPN25'!D59+'Obrazac 2. PPN26'!D59+'Obrazac 2. PPN27'!D59+'Obrazac 2. PPN28'!D59+'Obrazac 2. PPN29'!D59+'Obrazac 2. PPN30'!D59</f>
        <v>0</v>
      </c>
      <c r="E59" s="101">
        <f>'Obrazac 2. Opšta namjena'!E59+'Obrazac 2. PPN1'!E59+'Obrazac 2. PPN2'!E59+'Obrazac 2. PPN3'!E59+'Obrazac 2. PPN4'!E59+'Obrazac 2. PPN5'!E59+'Obrazac 2. PPN6'!E59+'Obrazac 2. PPN7'!E59+'Obrazac 2. PPN8'!E59+'Obrazac 2. PPN9'!E59+'Obrazac 2. PPN10'!E59+'Obrazac 2. PPN11'!E59+'Obrazac 2. PPN12'!E59+'Obrazac 2. PPN13'!E59+'Obrazac 2. PPN14'!E59+'Obrazac 2. PPN15'!E59+'Obrazac 2. PPN16'!E59+'Obrazac 2. PPN17'!E59+'Obrazac 2. PPN18'!E59+'Obrazac 2. PPN19'!E59+'Obrazac 2. PPN20'!E59+'Obrazac 2. PPN21'!E59+'Obrazac 2. PPN22'!E59+'Obrazac 2. PPN23'!E59+'Obrazac 2. PPN24'!E59+'Obrazac 2. PPN25'!E59+'Obrazac 2. PPN26'!E59+'Obrazac 2. PPN27'!E59+'Obrazac 2. PPN28'!E59+'Obrazac 2. PPN29'!E59+'Obrazac 2. PPN30'!E59</f>
        <v>0</v>
      </c>
      <c r="F59" s="101">
        <f>'Obrazac 2. Opšta namjena'!F59+'Obrazac 2. PPN1'!F59+'Obrazac 2. PPN2'!F59+'Obrazac 2. PPN3'!F59+'Obrazac 2. PPN4'!F59+'Obrazac 2. PPN5'!F59+'Obrazac 2. PPN6'!F59+'Obrazac 2. PPN7'!F59+'Obrazac 2. PPN8'!F59+'Obrazac 2. PPN9'!F59+'Obrazac 2. PPN10'!F59+'Obrazac 2. PPN11'!F59+'Obrazac 2. PPN12'!F59+'Obrazac 2. PPN13'!F59+'Obrazac 2. PPN14'!F59+'Obrazac 2. PPN15'!F59+'Obrazac 2. PPN16'!F59+'Obrazac 2. PPN17'!F59+'Obrazac 2. PPN18'!F59+'Obrazac 2. PPN19'!F59+'Obrazac 2. PPN20'!F59+'Obrazac 2. PPN21'!F59+'Obrazac 2. PPN22'!F59+'Obrazac 2. PPN23'!F59+'Obrazac 2. PPN24'!F59+'Obrazac 2. PPN25'!F59+'Obrazac 2. PPN26'!F59+'Obrazac 2. PPN27'!F59+'Obrazac 2. PPN28'!F59+'Obrazac 2. PPN29'!F59+'Obrazac 2. PPN30'!F59</f>
        <v>0</v>
      </c>
      <c r="G59" s="101">
        <f>'Obrazac 2. Opšta namjena'!G59+'Obrazac 2. PPN1'!G59+'Obrazac 2. PPN2'!G59+'Obrazac 2. PPN3'!G59+'Obrazac 2. PPN4'!G59+'Obrazac 2. PPN5'!G59+'Obrazac 2. PPN6'!G59+'Obrazac 2. PPN7'!G59+'Obrazac 2. PPN8'!G59+'Obrazac 2. PPN9'!G59+'Obrazac 2. PPN10'!G59+'Obrazac 2. PPN11'!G59+'Obrazac 2. PPN12'!G59+'Obrazac 2. PPN13'!G59+'Obrazac 2. PPN14'!G59+'Obrazac 2. PPN15'!G59+'Obrazac 2. PPN16'!G59+'Obrazac 2. PPN17'!G59+'Obrazac 2. PPN18'!G59+'Obrazac 2. PPN19'!G59+'Obrazac 2. PPN20'!G59+'Obrazac 2. PPN21'!G59+'Obrazac 2. PPN22'!G59+'Obrazac 2. PPN23'!G59+'Obrazac 2. PPN24'!G59+'Obrazac 2. PPN25'!G59+'Obrazac 2. PPN26'!G59+'Obrazac 2. PPN27'!G59+'Obrazac 2. PPN28'!G59+'Obrazac 2. PPN29'!G59+'Obrazac 2. PPN30'!G59</f>
        <v>0</v>
      </c>
      <c r="H59" s="101">
        <f>'Obrazac 2. Opšta namjena'!H59+'Obrazac 2. PPN1'!H59+'Obrazac 2. PPN2'!H59+'Obrazac 2. PPN3'!H59+'Obrazac 2. PPN4'!H59+'Obrazac 2. PPN5'!H59+'Obrazac 2. PPN6'!H59+'Obrazac 2. PPN7'!H59+'Obrazac 2. PPN8'!H59+'Obrazac 2. PPN9'!H59+'Obrazac 2. PPN10'!H59+'Obrazac 2. PPN11'!H59+'Obrazac 2. PPN12'!H59+'Obrazac 2. PPN13'!H59+'Obrazac 2. PPN14'!H59+'Obrazac 2. PPN15'!H59+'Obrazac 2. PPN16'!H59+'Obrazac 2. PPN17'!H59+'Obrazac 2. PPN18'!H59+'Obrazac 2. PPN19'!H59+'Obrazac 2. PPN20'!H59+'Obrazac 2. PPN21'!H59+'Obrazac 2. PPN22'!H59+'Obrazac 2. PPN23'!H59+'Obrazac 2. PPN24'!H59+'Obrazac 2. PPN25'!H59+'Obrazac 2. PPN26'!H59+'Obrazac 2. PPN27'!H59+'Obrazac 2. PPN28'!H59+'Obrazac 2. PPN29'!H59+'Obrazac 2. PPN30'!H59</f>
        <v>0</v>
      </c>
      <c r="I59" s="24" t="e">
        <f t="shared" si="0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01">
        <f>'Obrazac 2. Opšta namjena'!D60+'Obrazac 2. PPN1'!D60+'Obrazac 2. PPN2'!D60+'Obrazac 2. PPN3'!D60+'Obrazac 2. PPN4'!D60+'Obrazac 2. PPN5'!D60+'Obrazac 2. PPN6'!D60+'Obrazac 2. PPN7'!D60+'Obrazac 2. PPN8'!D60+'Obrazac 2. PPN9'!D60+'Obrazac 2. PPN10'!D60+'Obrazac 2. PPN11'!D60+'Obrazac 2. PPN12'!D60+'Obrazac 2. PPN13'!D60+'Obrazac 2. PPN14'!D60+'Obrazac 2. PPN15'!D60+'Obrazac 2. PPN16'!D60+'Obrazac 2. PPN17'!D60+'Obrazac 2. PPN18'!D60+'Obrazac 2. PPN19'!D60+'Obrazac 2. PPN20'!D60+'Obrazac 2. PPN21'!D60+'Obrazac 2. PPN22'!D60+'Obrazac 2. PPN23'!D60+'Obrazac 2. PPN24'!D60+'Obrazac 2. PPN25'!D60+'Obrazac 2. PPN26'!D60+'Obrazac 2. PPN27'!D60+'Obrazac 2. PPN28'!D60+'Obrazac 2. PPN29'!D60+'Obrazac 2. PPN30'!D60</f>
        <v>0</v>
      </c>
      <c r="E60" s="101">
        <f>'Obrazac 2. Opšta namjena'!E60+'Obrazac 2. PPN1'!E60+'Obrazac 2. PPN2'!E60+'Obrazac 2. PPN3'!E60+'Obrazac 2. PPN4'!E60+'Obrazac 2. PPN5'!E60+'Obrazac 2. PPN6'!E60+'Obrazac 2. PPN7'!E60+'Obrazac 2. PPN8'!E60+'Obrazac 2. PPN9'!E60+'Obrazac 2. PPN10'!E60+'Obrazac 2. PPN11'!E60+'Obrazac 2. PPN12'!E60+'Obrazac 2. PPN13'!E60+'Obrazac 2. PPN14'!E60+'Obrazac 2. PPN15'!E60+'Obrazac 2. PPN16'!E60+'Obrazac 2. PPN17'!E60+'Obrazac 2. PPN18'!E60+'Obrazac 2. PPN19'!E60+'Obrazac 2. PPN20'!E60+'Obrazac 2. PPN21'!E60+'Obrazac 2. PPN22'!E60+'Obrazac 2. PPN23'!E60+'Obrazac 2. PPN24'!E60+'Obrazac 2. PPN25'!E60+'Obrazac 2. PPN26'!E60+'Obrazac 2. PPN27'!E60+'Obrazac 2. PPN28'!E60+'Obrazac 2. PPN29'!E60+'Obrazac 2. PPN30'!E60</f>
        <v>0</v>
      </c>
      <c r="F60" s="101">
        <f>'Obrazac 2. Opšta namjena'!F60+'Obrazac 2. PPN1'!F60+'Obrazac 2. PPN2'!F60+'Obrazac 2. PPN3'!F60+'Obrazac 2. PPN4'!F60+'Obrazac 2. PPN5'!F60+'Obrazac 2. PPN6'!F60+'Obrazac 2. PPN7'!F60+'Obrazac 2. PPN8'!F60+'Obrazac 2. PPN9'!F60+'Obrazac 2. PPN10'!F60+'Obrazac 2. PPN11'!F60+'Obrazac 2. PPN12'!F60+'Obrazac 2. PPN13'!F60+'Obrazac 2. PPN14'!F60+'Obrazac 2. PPN15'!F60+'Obrazac 2. PPN16'!F60+'Obrazac 2. PPN17'!F60+'Obrazac 2. PPN18'!F60+'Obrazac 2. PPN19'!F60+'Obrazac 2. PPN20'!F60+'Obrazac 2. PPN21'!F60+'Obrazac 2. PPN22'!F60+'Obrazac 2. PPN23'!F60+'Obrazac 2. PPN24'!F60+'Obrazac 2. PPN25'!F60+'Obrazac 2. PPN26'!F60+'Obrazac 2. PPN27'!F60+'Obrazac 2. PPN28'!F60+'Obrazac 2. PPN29'!F60+'Obrazac 2. PPN30'!F60</f>
        <v>0</v>
      </c>
      <c r="G60" s="101">
        <f>'Obrazac 2. Opšta namjena'!G60+'Obrazac 2. PPN1'!G60+'Obrazac 2. PPN2'!G60+'Obrazac 2. PPN3'!G60+'Obrazac 2. PPN4'!G60+'Obrazac 2. PPN5'!G60+'Obrazac 2. PPN6'!G60+'Obrazac 2. PPN7'!G60+'Obrazac 2. PPN8'!G60+'Obrazac 2. PPN9'!G60+'Obrazac 2. PPN10'!G60+'Obrazac 2. PPN11'!G60+'Obrazac 2. PPN12'!G60+'Obrazac 2. PPN13'!G60+'Obrazac 2. PPN14'!G60+'Obrazac 2. PPN15'!G60+'Obrazac 2. PPN16'!G60+'Obrazac 2. PPN17'!G60+'Obrazac 2. PPN18'!G60+'Obrazac 2. PPN19'!G60+'Obrazac 2. PPN20'!G60+'Obrazac 2. PPN21'!G60+'Obrazac 2. PPN22'!G60+'Obrazac 2. PPN23'!G60+'Obrazac 2. PPN24'!G60+'Obrazac 2. PPN25'!G60+'Obrazac 2. PPN26'!G60+'Obrazac 2. PPN27'!G60+'Obrazac 2. PPN28'!G60+'Obrazac 2. PPN29'!G60+'Obrazac 2. PPN30'!G60</f>
        <v>0</v>
      </c>
      <c r="H60" s="101">
        <f>'Obrazac 2. Opšta namjena'!H60+'Obrazac 2. PPN1'!H60+'Obrazac 2. PPN2'!H60+'Obrazac 2. PPN3'!H60+'Obrazac 2. PPN4'!H60+'Obrazac 2. PPN5'!H60+'Obrazac 2. PPN6'!H60+'Obrazac 2. PPN7'!H60+'Obrazac 2. PPN8'!H60+'Obrazac 2. PPN9'!H60+'Obrazac 2. PPN10'!H60+'Obrazac 2. PPN11'!H60+'Obrazac 2. PPN12'!H60+'Obrazac 2. PPN13'!H60+'Obrazac 2. PPN14'!H60+'Obrazac 2. PPN15'!H60+'Obrazac 2. PPN16'!H60+'Obrazac 2. PPN17'!H60+'Obrazac 2. PPN18'!H60+'Obrazac 2. PPN19'!H60+'Obrazac 2. PPN20'!H60+'Obrazac 2. PPN21'!H60+'Obrazac 2. PPN22'!H60+'Obrazac 2. PPN23'!H60+'Obrazac 2. PPN24'!H60+'Obrazac 2. PPN25'!H60+'Obrazac 2. PPN26'!H60+'Obrazac 2. PPN27'!H60+'Obrazac 2. PPN28'!H60+'Obrazac 2. PPN29'!H60+'Obrazac 2. PPN30'!H60</f>
        <v>0</v>
      </c>
      <c r="I60" s="24" t="e">
        <f t="shared" si="0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01">
        <f>'Obrazac 2. Opšta namjena'!D61+'Obrazac 2. PPN1'!D61+'Obrazac 2. PPN2'!D61+'Obrazac 2. PPN3'!D61+'Obrazac 2. PPN4'!D61+'Obrazac 2. PPN5'!D61+'Obrazac 2. PPN6'!D61+'Obrazac 2. PPN7'!D61+'Obrazac 2. PPN8'!D61+'Obrazac 2. PPN9'!D61+'Obrazac 2. PPN10'!D61+'Obrazac 2. PPN11'!D61+'Obrazac 2. PPN12'!D61+'Obrazac 2. PPN13'!D61+'Obrazac 2. PPN14'!D61+'Obrazac 2. PPN15'!D61+'Obrazac 2. PPN16'!D61+'Obrazac 2. PPN17'!D61+'Obrazac 2. PPN18'!D61+'Obrazac 2. PPN19'!D61+'Obrazac 2. PPN20'!D61+'Obrazac 2. PPN21'!D61+'Obrazac 2. PPN22'!D61+'Obrazac 2. PPN23'!D61+'Obrazac 2. PPN24'!D61+'Obrazac 2. PPN25'!D61+'Obrazac 2. PPN26'!D61+'Obrazac 2. PPN27'!D61+'Obrazac 2. PPN28'!D61+'Obrazac 2. PPN29'!D61+'Obrazac 2. PPN30'!D61</f>
        <v>0</v>
      </c>
      <c r="E61" s="101">
        <f>'Obrazac 2. Opšta namjena'!E61+'Obrazac 2. PPN1'!E61+'Obrazac 2. PPN2'!E61+'Obrazac 2. PPN3'!E61+'Obrazac 2. PPN4'!E61+'Obrazac 2. PPN5'!E61+'Obrazac 2. PPN6'!E61+'Obrazac 2. PPN7'!E61+'Obrazac 2. PPN8'!E61+'Obrazac 2. PPN9'!E61+'Obrazac 2. PPN10'!E61+'Obrazac 2. PPN11'!E61+'Obrazac 2. PPN12'!E61+'Obrazac 2. PPN13'!E61+'Obrazac 2. PPN14'!E61+'Obrazac 2. PPN15'!E61+'Obrazac 2. PPN16'!E61+'Obrazac 2. PPN17'!E61+'Obrazac 2. PPN18'!E61+'Obrazac 2. PPN19'!E61+'Obrazac 2. PPN20'!E61+'Obrazac 2. PPN21'!E61+'Obrazac 2. PPN22'!E61+'Obrazac 2. PPN23'!E61+'Obrazac 2. PPN24'!E61+'Obrazac 2. PPN25'!E61+'Obrazac 2. PPN26'!E61+'Obrazac 2. PPN27'!E61+'Obrazac 2. PPN28'!E61+'Obrazac 2. PPN29'!E61+'Obrazac 2. PPN30'!E61</f>
        <v>0</v>
      </c>
      <c r="F61" s="101">
        <f>'Obrazac 2. Opšta namjena'!F61+'Obrazac 2. PPN1'!F61+'Obrazac 2. PPN2'!F61+'Obrazac 2. PPN3'!F61+'Obrazac 2. PPN4'!F61+'Obrazac 2. PPN5'!F61+'Obrazac 2. PPN6'!F61+'Obrazac 2. PPN7'!F61+'Obrazac 2. PPN8'!F61+'Obrazac 2. PPN9'!F61+'Obrazac 2. PPN10'!F61+'Obrazac 2. PPN11'!F61+'Obrazac 2. PPN12'!F61+'Obrazac 2. PPN13'!F61+'Obrazac 2. PPN14'!F61+'Obrazac 2. PPN15'!F61+'Obrazac 2. PPN16'!F61+'Obrazac 2. PPN17'!F61+'Obrazac 2. PPN18'!F61+'Obrazac 2. PPN19'!F61+'Obrazac 2. PPN20'!F61+'Obrazac 2. PPN21'!F61+'Obrazac 2. PPN22'!F61+'Obrazac 2. PPN23'!F61+'Obrazac 2. PPN24'!F61+'Obrazac 2. PPN25'!F61+'Obrazac 2. PPN26'!F61+'Obrazac 2. PPN27'!F61+'Obrazac 2. PPN28'!F61+'Obrazac 2. PPN29'!F61+'Obrazac 2. PPN30'!F61</f>
        <v>0</v>
      </c>
      <c r="G61" s="101">
        <f>'Obrazac 2. Opšta namjena'!G61+'Obrazac 2. PPN1'!G61+'Obrazac 2. PPN2'!G61+'Obrazac 2. PPN3'!G61+'Obrazac 2. PPN4'!G61+'Obrazac 2. PPN5'!G61+'Obrazac 2. PPN6'!G61+'Obrazac 2. PPN7'!G61+'Obrazac 2. PPN8'!G61+'Obrazac 2. PPN9'!G61+'Obrazac 2. PPN10'!G61+'Obrazac 2. PPN11'!G61+'Obrazac 2. PPN12'!G61+'Obrazac 2. PPN13'!G61+'Obrazac 2. PPN14'!G61+'Obrazac 2. PPN15'!G61+'Obrazac 2. PPN16'!G61+'Obrazac 2. PPN17'!G61+'Obrazac 2. PPN18'!G61+'Obrazac 2. PPN19'!G61+'Obrazac 2. PPN20'!G61+'Obrazac 2. PPN21'!G61+'Obrazac 2. PPN22'!G61+'Obrazac 2. PPN23'!G61+'Obrazac 2. PPN24'!G61+'Obrazac 2. PPN25'!G61+'Obrazac 2. PPN26'!G61+'Obrazac 2. PPN27'!G61+'Obrazac 2. PPN28'!G61+'Obrazac 2. PPN29'!G61+'Obrazac 2. PPN30'!G61</f>
        <v>0</v>
      </c>
      <c r="H61" s="101">
        <f>'Obrazac 2. Opšta namjena'!H61+'Obrazac 2. PPN1'!H61+'Obrazac 2. PPN2'!H61+'Obrazac 2. PPN3'!H61+'Obrazac 2. PPN4'!H61+'Obrazac 2. PPN5'!H61+'Obrazac 2. PPN6'!H61+'Obrazac 2. PPN7'!H61+'Obrazac 2. PPN8'!H61+'Obrazac 2. PPN9'!H61+'Obrazac 2. PPN10'!H61+'Obrazac 2. PPN11'!H61+'Obrazac 2. PPN12'!H61+'Obrazac 2. PPN13'!H61+'Obrazac 2. PPN14'!H61+'Obrazac 2. PPN15'!H61+'Obrazac 2. PPN16'!H61+'Obrazac 2. PPN17'!H61+'Obrazac 2. PPN18'!H61+'Obrazac 2. PPN19'!H61+'Obrazac 2. PPN20'!H61+'Obrazac 2. PPN21'!H61+'Obrazac 2. PPN22'!H61+'Obrazac 2. PPN23'!H61+'Obrazac 2. PPN24'!H61+'Obrazac 2. PPN25'!H61+'Obrazac 2. PPN26'!H61+'Obrazac 2. PPN27'!H61+'Obrazac 2. PPN28'!H61+'Obrazac 2. PPN29'!H61+'Obrazac 2. PPN30'!H61</f>
        <v>0</v>
      </c>
      <c r="I61" s="24" t="e">
        <f t="shared" si="0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01">
        <f>'Obrazac 2. Opšta namjena'!D62+'Obrazac 2. PPN1'!D62+'Obrazac 2. PPN2'!D62+'Obrazac 2. PPN3'!D62+'Obrazac 2. PPN4'!D62+'Obrazac 2. PPN5'!D62+'Obrazac 2. PPN6'!D62+'Obrazac 2. PPN7'!D62+'Obrazac 2. PPN8'!D62+'Obrazac 2. PPN9'!D62+'Obrazac 2. PPN10'!D62+'Obrazac 2. PPN11'!D62+'Obrazac 2. PPN12'!D62+'Obrazac 2. PPN13'!D62+'Obrazac 2. PPN14'!D62+'Obrazac 2. PPN15'!D62+'Obrazac 2. PPN16'!D62+'Obrazac 2. PPN17'!D62+'Obrazac 2. PPN18'!D62+'Obrazac 2. PPN19'!D62+'Obrazac 2. PPN20'!D62+'Obrazac 2. PPN21'!D62+'Obrazac 2. PPN22'!D62+'Obrazac 2. PPN23'!D62+'Obrazac 2. PPN24'!D62+'Obrazac 2. PPN25'!D62+'Obrazac 2. PPN26'!D62+'Obrazac 2. PPN27'!D62+'Obrazac 2. PPN28'!D62+'Obrazac 2. PPN29'!D62+'Obrazac 2. PPN30'!D62</f>
        <v>0</v>
      </c>
      <c r="E62" s="101">
        <f>'Obrazac 2. Opšta namjena'!E62+'Obrazac 2. PPN1'!E62+'Obrazac 2. PPN2'!E62+'Obrazac 2. PPN3'!E62+'Obrazac 2. PPN4'!E62+'Obrazac 2. PPN5'!E62+'Obrazac 2. PPN6'!E62+'Obrazac 2. PPN7'!E62+'Obrazac 2. PPN8'!E62+'Obrazac 2. PPN9'!E62+'Obrazac 2. PPN10'!E62+'Obrazac 2. PPN11'!E62+'Obrazac 2. PPN12'!E62+'Obrazac 2. PPN13'!E62+'Obrazac 2. PPN14'!E62+'Obrazac 2. PPN15'!E62+'Obrazac 2. PPN16'!E62+'Obrazac 2. PPN17'!E62+'Obrazac 2. PPN18'!E62+'Obrazac 2. PPN19'!E62+'Obrazac 2. PPN20'!E62+'Obrazac 2. PPN21'!E62+'Obrazac 2. PPN22'!E62+'Obrazac 2. PPN23'!E62+'Obrazac 2. PPN24'!E62+'Obrazac 2. PPN25'!E62+'Obrazac 2. PPN26'!E62+'Obrazac 2. PPN27'!E62+'Obrazac 2. PPN28'!E62+'Obrazac 2. PPN29'!E62+'Obrazac 2. PPN30'!E62</f>
        <v>0</v>
      </c>
      <c r="F62" s="101">
        <f>'Obrazac 2. Opšta namjena'!F62+'Obrazac 2. PPN1'!F62+'Obrazac 2. PPN2'!F62+'Obrazac 2. PPN3'!F62+'Obrazac 2. PPN4'!F62+'Obrazac 2. PPN5'!F62+'Obrazac 2. PPN6'!F62+'Obrazac 2. PPN7'!F62+'Obrazac 2. PPN8'!F62+'Obrazac 2. PPN9'!F62+'Obrazac 2. PPN10'!F62+'Obrazac 2. PPN11'!F62+'Obrazac 2. PPN12'!F62+'Obrazac 2. PPN13'!F62+'Obrazac 2. PPN14'!F62+'Obrazac 2. PPN15'!F62+'Obrazac 2. PPN16'!F62+'Obrazac 2. PPN17'!F62+'Obrazac 2. PPN18'!F62+'Obrazac 2. PPN19'!F62+'Obrazac 2. PPN20'!F62+'Obrazac 2. PPN21'!F62+'Obrazac 2. PPN22'!F62+'Obrazac 2. PPN23'!F62+'Obrazac 2. PPN24'!F62+'Obrazac 2. PPN25'!F62+'Obrazac 2. PPN26'!F62+'Obrazac 2. PPN27'!F62+'Obrazac 2. PPN28'!F62+'Obrazac 2. PPN29'!F62+'Obrazac 2. PPN30'!F62</f>
        <v>0</v>
      </c>
      <c r="G62" s="101">
        <f>'Obrazac 2. Opšta namjena'!G62+'Obrazac 2. PPN1'!G62+'Obrazac 2. PPN2'!G62+'Obrazac 2. PPN3'!G62+'Obrazac 2. PPN4'!G62+'Obrazac 2. PPN5'!G62+'Obrazac 2. PPN6'!G62+'Obrazac 2. PPN7'!G62+'Obrazac 2. PPN8'!G62+'Obrazac 2. PPN9'!G62+'Obrazac 2. PPN10'!G62+'Obrazac 2. PPN11'!G62+'Obrazac 2. PPN12'!G62+'Obrazac 2. PPN13'!G62+'Obrazac 2. PPN14'!G62+'Obrazac 2. PPN15'!G62+'Obrazac 2. PPN16'!G62+'Obrazac 2. PPN17'!G62+'Obrazac 2. PPN18'!G62+'Obrazac 2. PPN19'!G62+'Obrazac 2. PPN20'!G62+'Obrazac 2. PPN21'!G62+'Obrazac 2. PPN22'!G62+'Obrazac 2. PPN23'!G62+'Obrazac 2. PPN24'!G62+'Obrazac 2. PPN25'!G62+'Obrazac 2. PPN26'!G62+'Obrazac 2. PPN27'!G62+'Obrazac 2. PPN28'!G62+'Obrazac 2. PPN29'!G62+'Obrazac 2. PPN30'!G62</f>
        <v>0</v>
      </c>
      <c r="H62" s="101">
        <f>'Obrazac 2. Opšta namjena'!H62+'Obrazac 2. PPN1'!H62+'Obrazac 2. PPN2'!H62+'Obrazac 2. PPN3'!H62+'Obrazac 2. PPN4'!H62+'Obrazac 2. PPN5'!H62+'Obrazac 2. PPN6'!H62+'Obrazac 2. PPN7'!H62+'Obrazac 2. PPN8'!H62+'Obrazac 2. PPN9'!H62+'Obrazac 2. PPN10'!H62+'Obrazac 2. PPN11'!H62+'Obrazac 2. PPN12'!H62+'Obrazac 2. PPN13'!H62+'Obrazac 2. PPN14'!H62+'Obrazac 2. PPN15'!H62+'Obrazac 2. PPN16'!H62+'Obrazac 2. PPN17'!H62+'Obrazac 2. PPN18'!H62+'Obrazac 2. PPN19'!H62+'Obrazac 2. PPN20'!H62+'Obrazac 2. PPN21'!H62+'Obrazac 2. PPN22'!H62+'Obrazac 2. PPN23'!H62+'Obrazac 2. PPN24'!H62+'Obrazac 2. PPN25'!H62+'Obrazac 2. PPN26'!H62+'Obrazac 2. PPN27'!H62+'Obrazac 2. PPN28'!H62+'Obrazac 2. PPN29'!H62+'Obrazac 2. PPN30'!H62</f>
        <v>0</v>
      </c>
      <c r="I62" s="24" t="e">
        <f t="shared" si="0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01">
        <f>'Obrazac 2. Opšta namjena'!D63+'Obrazac 2. PPN1'!D63+'Obrazac 2. PPN2'!D63+'Obrazac 2. PPN3'!D63+'Obrazac 2. PPN4'!D63+'Obrazac 2. PPN5'!D63+'Obrazac 2. PPN6'!D63+'Obrazac 2. PPN7'!D63+'Obrazac 2. PPN8'!D63+'Obrazac 2. PPN9'!D63+'Obrazac 2. PPN10'!D63+'Obrazac 2. PPN11'!D63+'Obrazac 2. PPN12'!D63+'Obrazac 2. PPN13'!D63+'Obrazac 2. PPN14'!D63+'Obrazac 2. PPN15'!D63+'Obrazac 2. PPN16'!D63+'Obrazac 2. PPN17'!D63+'Obrazac 2. PPN18'!D63+'Obrazac 2. PPN19'!D63+'Obrazac 2. PPN20'!D63+'Obrazac 2. PPN21'!D63+'Obrazac 2. PPN22'!D63+'Obrazac 2. PPN23'!D63+'Obrazac 2. PPN24'!D63+'Obrazac 2. PPN25'!D63+'Obrazac 2. PPN26'!D63+'Obrazac 2. PPN27'!D63+'Obrazac 2. PPN28'!D63+'Obrazac 2. PPN29'!D63+'Obrazac 2. PPN30'!D63</f>
        <v>0</v>
      </c>
      <c r="E63" s="101">
        <f>'Obrazac 2. Opšta namjena'!E63+'Obrazac 2. PPN1'!E63+'Obrazac 2. PPN2'!E63+'Obrazac 2. PPN3'!E63+'Obrazac 2. PPN4'!E63+'Obrazac 2. PPN5'!E63+'Obrazac 2. PPN6'!E63+'Obrazac 2. PPN7'!E63+'Obrazac 2. PPN8'!E63+'Obrazac 2. PPN9'!E63+'Obrazac 2. PPN10'!E63+'Obrazac 2. PPN11'!E63+'Obrazac 2. PPN12'!E63+'Obrazac 2. PPN13'!E63+'Obrazac 2. PPN14'!E63+'Obrazac 2. PPN15'!E63+'Obrazac 2. PPN16'!E63+'Obrazac 2. PPN17'!E63+'Obrazac 2. PPN18'!E63+'Obrazac 2. PPN19'!E63+'Obrazac 2. PPN20'!E63+'Obrazac 2. PPN21'!E63+'Obrazac 2. PPN22'!E63+'Obrazac 2. PPN23'!E63+'Obrazac 2. PPN24'!E63+'Obrazac 2. PPN25'!E63+'Obrazac 2. PPN26'!E63+'Obrazac 2. PPN27'!E63+'Obrazac 2. PPN28'!E63+'Obrazac 2. PPN29'!E63+'Obrazac 2. PPN30'!E63</f>
        <v>0</v>
      </c>
      <c r="F63" s="101">
        <f>'Obrazac 2. Opšta namjena'!F63+'Obrazac 2. PPN1'!F63+'Obrazac 2. PPN2'!F63+'Obrazac 2. PPN3'!F63+'Obrazac 2. PPN4'!F63+'Obrazac 2. PPN5'!F63+'Obrazac 2. PPN6'!F63+'Obrazac 2. PPN7'!F63+'Obrazac 2. PPN8'!F63+'Obrazac 2. PPN9'!F63+'Obrazac 2. PPN10'!F63+'Obrazac 2. PPN11'!F63+'Obrazac 2. PPN12'!F63+'Obrazac 2. PPN13'!F63+'Obrazac 2. PPN14'!F63+'Obrazac 2. PPN15'!F63+'Obrazac 2. PPN16'!F63+'Obrazac 2. PPN17'!F63+'Obrazac 2. PPN18'!F63+'Obrazac 2. PPN19'!F63+'Obrazac 2. PPN20'!F63+'Obrazac 2. PPN21'!F63+'Obrazac 2. PPN22'!F63+'Obrazac 2. PPN23'!F63+'Obrazac 2. PPN24'!F63+'Obrazac 2. PPN25'!F63+'Obrazac 2. PPN26'!F63+'Obrazac 2. PPN27'!F63+'Obrazac 2. PPN28'!F63+'Obrazac 2. PPN29'!F63+'Obrazac 2. PPN30'!F63</f>
        <v>0</v>
      </c>
      <c r="G63" s="101">
        <f>'Obrazac 2. Opšta namjena'!G63+'Obrazac 2. PPN1'!G63+'Obrazac 2. PPN2'!G63+'Obrazac 2. PPN3'!G63+'Obrazac 2. PPN4'!G63+'Obrazac 2. PPN5'!G63+'Obrazac 2. PPN6'!G63+'Obrazac 2. PPN7'!G63+'Obrazac 2. PPN8'!G63+'Obrazac 2. PPN9'!G63+'Obrazac 2. PPN10'!G63+'Obrazac 2. PPN11'!G63+'Obrazac 2. PPN12'!G63+'Obrazac 2. PPN13'!G63+'Obrazac 2. PPN14'!G63+'Obrazac 2. PPN15'!G63+'Obrazac 2. PPN16'!G63+'Obrazac 2. PPN17'!G63+'Obrazac 2. PPN18'!G63+'Obrazac 2. PPN19'!G63+'Obrazac 2. PPN20'!G63+'Obrazac 2. PPN21'!G63+'Obrazac 2. PPN22'!G63+'Obrazac 2. PPN23'!G63+'Obrazac 2. PPN24'!G63+'Obrazac 2. PPN25'!G63+'Obrazac 2. PPN26'!G63+'Obrazac 2. PPN27'!G63+'Obrazac 2. PPN28'!G63+'Obrazac 2. PPN29'!G63+'Obrazac 2. PPN30'!G63</f>
        <v>0</v>
      </c>
      <c r="H63" s="101">
        <f>'Obrazac 2. Opšta namjena'!H63+'Obrazac 2. PPN1'!H63+'Obrazac 2. PPN2'!H63+'Obrazac 2. PPN3'!H63+'Obrazac 2. PPN4'!H63+'Obrazac 2. PPN5'!H63+'Obrazac 2. PPN6'!H63+'Obrazac 2. PPN7'!H63+'Obrazac 2. PPN8'!H63+'Obrazac 2. PPN9'!H63+'Obrazac 2. PPN10'!H63+'Obrazac 2. PPN11'!H63+'Obrazac 2. PPN12'!H63+'Obrazac 2. PPN13'!H63+'Obrazac 2. PPN14'!H63+'Obrazac 2. PPN15'!H63+'Obrazac 2. PPN16'!H63+'Obrazac 2. PPN17'!H63+'Obrazac 2. PPN18'!H63+'Obrazac 2. PPN19'!H63+'Obrazac 2. PPN20'!H63+'Obrazac 2. PPN21'!H63+'Obrazac 2. PPN22'!H63+'Obrazac 2. PPN23'!H63+'Obrazac 2. PPN24'!H63+'Obrazac 2. PPN25'!H63+'Obrazac 2. PPN26'!H63+'Obrazac 2. PPN27'!H63+'Obrazac 2. PPN28'!H63+'Obrazac 2. PPN29'!H63+'Obrazac 2. PPN30'!H63</f>
        <v>0</v>
      </c>
      <c r="I63" s="24" t="e">
        <f t="shared" si="0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01">
        <f>'Obrazac 2. Opšta namjena'!D64+'Obrazac 2. PPN1'!D64+'Obrazac 2. PPN2'!D64+'Obrazac 2. PPN3'!D64+'Obrazac 2. PPN4'!D64+'Obrazac 2. PPN5'!D64+'Obrazac 2. PPN6'!D64+'Obrazac 2. PPN7'!D64+'Obrazac 2. PPN8'!D64+'Obrazac 2. PPN9'!D64+'Obrazac 2. PPN10'!D64+'Obrazac 2. PPN11'!D64+'Obrazac 2. PPN12'!D64+'Obrazac 2. PPN13'!D64+'Obrazac 2. PPN14'!D64+'Obrazac 2. PPN15'!D64+'Obrazac 2. PPN16'!D64+'Obrazac 2. PPN17'!D64+'Obrazac 2. PPN18'!D64+'Obrazac 2. PPN19'!D64+'Obrazac 2. PPN20'!D64+'Obrazac 2. PPN21'!D64+'Obrazac 2. PPN22'!D64+'Obrazac 2. PPN23'!D64+'Obrazac 2. PPN24'!D64+'Obrazac 2. PPN25'!D64+'Obrazac 2. PPN26'!D64+'Obrazac 2. PPN27'!D64+'Obrazac 2. PPN28'!D64+'Obrazac 2. PPN29'!D64+'Obrazac 2. PPN30'!D64</f>
        <v>0</v>
      </c>
      <c r="E64" s="101">
        <f>'Obrazac 2. Opšta namjena'!E64+'Obrazac 2. PPN1'!E64+'Obrazac 2. PPN2'!E64+'Obrazac 2. PPN3'!E64+'Obrazac 2. PPN4'!E64+'Obrazac 2. PPN5'!E64+'Obrazac 2. PPN6'!E64+'Obrazac 2. PPN7'!E64+'Obrazac 2. PPN8'!E64+'Obrazac 2. PPN9'!E64+'Obrazac 2. PPN10'!E64+'Obrazac 2. PPN11'!E64+'Obrazac 2. PPN12'!E64+'Obrazac 2. PPN13'!E64+'Obrazac 2. PPN14'!E64+'Obrazac 2. PPN15'!E64+'Obrazac 2. PPN16'!E64+'Obrazac 2. PPN17'!E64+'Obrazac 2. PPN18'!E64+'Obrazac 2. PPN19'!E64+'Obrazac 2. PPN20'!E64+'Obrazac 2. PPN21'!E64+'Obrazac 2. PPN22'!E64+'Obrazac 2. PPN23'!E64+'Obrazac 2. PPN24'!E64+'Obrazac 2. PPN25'!E64+'Obrazac 2. PPN26'!E64+'Obrazac 2. PPN27'!E64+'Obrazac 2. PPN28'!E64+'Obrazac 2. PPN29'!E64+'Obrazac 2. PPN30'!E64</f>
        <v>0</v>
      </c>
      <c r="F64" s="101">
        <f>'Obrazac 2. Opšta namjena'!F64+'Obrazac 2. PPN1'!F64+'Obrazac 2. PPN2'!F64+'Obrazac 2. PPN3'!F64+'Obrazac 2. PPN4'!F64+'Obrazac 2. PPN5'!F64+'Obrazac 2. PPN6'!F64+'Obrazac 2. PPN7'!F64+'Obrazac 2. PPN8'!F64+'Obrazac 2. PPN9'!F64+'Obrazac 2. PPN10'!F64+'Obrazac 2. PPN11'!F64+'Obrazac 2. PPN12'!F64+'Obrazac 2. PPN13'!F64+'Obrazac 2. PPN14'!F64+'Obrazac 2. PPN15'!F64+'Obrazac 2. PPN16'!F64+'Obrazac 2. PPN17'!F64+'Obrazac 2. PPN18'!F64+'Obrazac 2. PPN19'!F64+'Obrazac 2. PPN20'!F64+'Obrazac 2. PPN21'!F64+'Obrazac 2. PPN22'!F64+'Obrazac 2. PPN23'!F64+'Obrazac 2. PPN24'!F64+'Obrazac 2. PPN25'!F64+'Obrazac 2. PPN26'!F64+'Obrazac 2. PPN27'!F64+'Obrazac 2. PPN28'!F64+'Obrazac 2. PPN29'!F64+'Obrazac 2. PPN30'!F64</f>
        <v>0</v>
      </c>
      <c r="G64" s="101">
        <f>'Obrazac 2. Opšta namjena'!G64+'Obrazac 2. PPN1'!G64+'Obrazac 2. PPN2'!G64+'Obrazac 2. PPN3'!G64+'Obrazac 2. PPN4'!G64+'Obrazac 2. PPN5'!G64+'Obrazac 2. PPN6'!G64+'Obrazac 2. PPN7'!G64+'Obrazac 2. PPN8'!G64+'Obrazac 2. PPN9'!G64+'Obrazac 2. PPN10'!G64+'Obrazac 2. PPN11'!G64+'Obrazac 2. PPN12'!G64+'Obrazac 2. PPN13'!G64+'Obrazac 2. PPN14'!G64+'Obrazac 2. PPN15'!G64+'Obrazac 2. PPN16'!G64+'Obrazac 2. PPN17'!G64+'Obrazac 2. PPN18'!G64+'Obrazac 2. PPN19'!G64+'Obrazac 2. PPN20'!G64+'Obrazac 2. PPN21'!G64+'Obrazac 2. PPN22'!G64+'Obrazac 2. PPN23'!G64+'Obrazac 2. PPN24'!G64+'Obrazac 2. PPN25'!G64+'Obrazac 2. PPN26'!G64+'Obrazac 2. PPN27'!G64+'Obrazac 2. PPN28'!G64+'Obrazac 2. PPN29'!G64+'Obrazac 2. PPN30'!G64</f>
        <v>0</v>
      </c>
      <c r="H64" s="101">
        <f>'Obrazac 2. Opšta namjena'!H64+'Obrazac 2. PPN1'!H64+'Obrazac 2. PPN2'!H64+'Obrazac 2. PPN3'!H64+'Obrazac 2. PPN4'!H64+'Obrazac 2. PPN5'!H64+'Obrazac 2. PPN6'!H64+'Obrazac 2. PPN7'!H64+'Obrazac 2. PPN8'!H64+'Obrazac 2. PPN9'!H64+'Obrazac 2. PPN10'!H64+'Obrazac 2. PPN11'!H64+'Obrazac 2. PPN12'!H64+'Obrazac 2. PPN13'!H64+'Obrazac 2. PPN14'!H64+'Obrazac 2. PPN15'!H64+'Obrazac 2. PPN16'!H64+'Obrazac 2. PPN17'!H64+'Obrazac 2. PPN18'!H64+'Obrazac 2. PPN19'!H64+'Obrazac 2. PPN20'!H64+'Obrazac 2. PPN21'!H64+'Obrazac 2. PPN22'!H64+'Obrazac 2. PPN23'!H64+'Obrazac 2. PPN24'!H64+'Obrazac 2. PPN25'!H64+'Obrazac 2. PPN26'!H64+'Obrazac 2. PPN27'!H64+'Obrazac 2. PPN28'!H64+'Obrazac 2. PPN29'!H64+'Obrazac 2. PPN30'!H64</f>
        <v>0</v>
      </c>
      <c r="I64" s="24" t="e">
        <f t="shared" si="0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01">
        <f>'Obrazac 2. Opšta namjena'!D65+'Obrazac 2. PPN1'!D65+'Obrazac 2. PPN2'!D65+'Obrazac 2. PPN3'!D65+'Obrazac 2. PPN4'!D65+'Obrazac 2. PPN5'!D65+'Obrazac 2. PPN6'!D65+'Obrazac 2. PPN7'!D65+'Obrazac 2. PPN8'!D65+'Obrazac 2. PPN9'!D65+'Obrazac 2. PPN10'!D65+'Obrazac 2. PPN11'!D65+'Obrazac 2. PPN12'!D65+'Obrazac 2. PPN13'!D65+'Obrazac 2. PPN14'!D65+'Obrazac 2. PPN15'!D65+'Obrazac 2. PPN16'!D65+'Obrazac 2. PPN17'!D65+'Obrazac 2. PPN18'!D65+'Obrazac 2. PPN19'!D65+'Obrazac 2. PPN20'!D65+'Obrazac 2. PPN21'!D65+'Obrazac 2. PPN22'!D65+'Obrazac 2. PPN23'!D65+'Obrazac 2. PPN24'!D65+'Obrazac 2. PPN25'!D65+'Obrazac 2. PPN26'!D65+'Obrazac 2. PPN27'!D65+'Obrazac 2. PPN28'!D65+'Obrazac 2. PPN29'!D65+'Obrazac 2. PPN30'!D65</f>
        <v>0</v>
      </c>
      <c r="E65" s="101">
        <f>'Obrazac 2. Opšta namjena'!E65+'Obrazac 2. PPN1'!E65+'Obrazac 2. PPN2'!E65+'Obrazac 2. PPN3'!E65+'Obrazac 2. PPN4'!E65+'Obrazac 2. PPN5'!E65+'Obrazac 2. PPN6'!E65+'Obrazac 2. PPN7'!E65+'Obrazac 2. PPN8'!E65+'Obrazac 2. PPN9'!E65+'Obrazac 2. PPN10'!E65+'Obrazac 2. PPN11'!E65+'Obrazac 2. PPN12'!E65+'Obrazac 2. PPN13'!E65+'Obrazac 2. PPN14'!E65+'Obrazac 2. PPN15'!E65+'Obrazac 2. PPN16'!E65+'Obrazac 2. PPN17'!E65+'Obrazac 2. PPN18'!E65+'Obrazac 2. PPN19'!E65+'Obrazac 2. PPN20'!E65+'Obrazac 2. PPN21'!E65+'Obrazac 2. PPN22'!E65+'Obrazac 2. PPN23'!E65+'Obrazac 2. PPN24'!E65+'Obrazac 2. PPN25'!E65+'Obrazac 2. PPN26'!E65+'Obrazac 2. PPN27'!E65+'Obrazac 2. PPN28'!E65+'Obrazac 2. PPN29'!E65+'Obrazac 2. PPN30'!E65</f>
        <v>0</v>
      </c>
      <c r="F65" s="101">
        <f>'Obrazac 2. Opšta namjena'!F65+'Obrazac 2. PPN1'!F65+'Obrazac 2. PPN2'!F65+'Obrazac 2. PPN3'!F65+'Obrazac 2. PPN4'!F65+'Obrazac 2. PPN5'!F65+'Obrazac 2. PPN6'!F65+'Obrazac 2. PPN7'!F65+'Obrazac 2. PPN8'!F65+'Obrazac 2. PPN9'!F65+'Obrazac 2. PPN10'!F65+'Obrazac 2. PPN11'!F65+'Obrazac 2. PPN12'!F65+'Obrazac 2. PPN13'!F65+'Obrazac 2. PPN14'!F65+'Obrazac 2. PPN15'!F65+'Obrazac 2. PPN16'!F65+'Obrazac 2. PPN17'!F65+'Obrazac 2. PPN18'!F65+'Obrazac 2. PPN19'!F65+'Obrazac 2. PPN20'!F65+'Obrazac 2. PPN21'!F65+'Obrazac 2. PPN22'!F65+'Obrazac 2. PPN23'!F65+'Obrazac 2. PPN24'!F65+'Obrazac 2. PPN25'!F65+'Obrazac 2. PPN26'!F65+'Obrazac 2. PPN27'!F65+'Obrazac 2. PPN28'!F65+'Obrazac 2. PPN29'!F65+'Obrazac 2. PPN30'!F65</f>
        <v>0</v>
      </c>
      <c r="G65" s="101">
        <f>'Obrazac 2. Opšta namjena'!G65+'Obrazac 2. PPN1'!G65+'Obrazac 2. PPN2'!G65+'Obrazac 2. PPN3'!G65+'Obrazac 2. PPN4'!G65+'Obrazac 2. PPN5'!G65+'Obrazac 2. PPN6'!G65+'Obrazac 2. PPN7'!G65+'Obrazac 2. PPN8'!G65+'Obrazac 2. PPN9'!G65+'Obrazac 2. PPN10'!G65+'Obrazac 2. PPN11'!G65+'Obrazac 2. PPN12'!G65+'Obrazac 2. PPN13'!G65+'Obrazac 2. PPN14'!G65+'Obrazac 2. PPN15'!G65+'Obrazac 2. PPN16'!G65+'Obrazac 2. PPN17'!G65+'Obrazac 2. PPN18'!G65+'Obrazac 2. PPN19'!G65+'Obrazac 2. PPN20'!G65+'Obrazac 2. PPN21'!G65+'Obrazac 2. PPN22'!G65+'Obrazac 2. PPN23'!G65+'Obrazac 2. PPN24'!G65+'Obrazac 2. PPN25'!G65+'Obrazac 2. PPN26'!G65+'Obrazac 2. PPN27'!G65+'Obrazac 2. PPN28'!G65+'Obrazac 2. PPN29'!G65+'Obrazac 2. PPN30'!G65</f>
        <v>0</v>
      </c>
      <c r="H65" s="101">
        <f>'Obrazac 2. Opšta namjena'!H65+'Obrazac 2. PPN1'!H65+'Obrazac 2. PPN2'!H65+'Obrazac 2. PPN3'!H65+'Obrazac 2. PPN4'!H65+'Obrazac 2. PPN5'!H65+'Obrazac 2. PPN6'!H65+'Obrazac 2. PPN7'!H65+'Obrazac 2. PPN8'!H65+'Obrazac 2. PPN9'!H65+'Obrazac 2. PPN10'!H65+'Obrazac 2. PPN11'!H65+'Obrazac 2. PPN12'!H65+'Obrazac 2. PPN13'!H65+'Obrazac 2. PPN14'!H65+'Obrazac 2. PPN15'!H65+'Obrazac 2. PPN16'!H65+'Obrazac 2. PPN17'!H65+'Obrazac 2. PPN18'!H65+'Obrazac 2. PPN19'!H65+'Obrazac 2. PPN20'!H65+'Obrazac 2. PPN21'!H65+'Obrazac 2. PPN22'!H65+'Obrazac 2. PPN23'!H65+'Obrazac 2. PPN24'!H65+'Obrazac 2. PPN25'!H65+'Obrazac 2. PPN26'!H65+'Obrazac 2. PPN27'!H65+'Obrazac 2. PPN28'!H65+'Obrazac 2. PPN29'!H65+'Obrazac 2. PPN30'!H65</f>
        <v>0</v>
      </c>
      <c r="I65" s="24" t="e">
        <f t="shared" si="0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49">
        <f>'Obrazac 2. Opšta namjena'!D66+'Obrazac 2. PPN1'!D66+'Obrazac 2. PPN2'!D66+'Obrazac 2. PPN3'!D66+'Obrazac 2. PPN4'!D66+'Obrazac 2. PPN5'!D66+'Obrazac 2. PPN6'!D66+'Obrazac 2. PPN7'!D66+'Obrazac 2. PPN8'!D66+'Obrazac 2. PPN9'!D66+'Obrazac 2. PPN10'!D66+'Obrazac 2. PPN11'!D66+'Obrazac 2. PPN12'!D66+'Obrazac 2. PPN13'!D66+'Obrazac 2. PPN14'!D66+'Obrazac 2. PPN15'!D66+'Obrazac 2. PPN16'!D66+'Obrazac 2. PPN17'!D66+'Obrazac 2. PPN18'!D66+'Obrazac 2. PPN19'!D66+'Obrazac 2. PPN20'!D66+'Obrazac 2. PPN21'!D66+'Obrazac 2. PPN22'!D66+'Obrazac 2. PPN23'!D66+'Obrazac 2. PPN24'!D66+'Obrazac 2. PPN25'!D66+'Obrazac 2. PPN26'!D66+'Obrazac 2. PPN27'!D66+'Obrazac 2. PPN28'!D66+'Obrazac 2. PPN29'!D66+'Obrazac 2. PPN30'!D66</f>
        <v>0</v>
      </c>
      <c r="E66" s="49">
        <f>'Obrazac 2. Opšta namjena'!E66+'Obrazac 2. PPN1'!E66+'Obrazac 2. PPN2'!E66+'Obrazac 2. PPN3'!E66+'Obrazac 2. PPN4'!E66+'Obrazac 2. PPN5'!E66+'Obrazac 2. PPN6'!E66+'Obrazac 2. PPN7'!E66+'Obrazac 2. PPN8'!E66+'Obrazac 2. PPN9'!E66+'Obrazac 2. PPN10'!E66+'Obrazac 2. PPN11'!E66+'Obrazac 2. PPN12'!E66+'Obrazac 2. PPN13'!E66+'Obrazac 2. PPN14'!E66+'Obrazac 2. PPN15'!E66+'Obrazac 2. PPN16'!E66+'Obrazac 2. PPN17'!E66+'Obrazac 2. PPN18'!E66+'Obrazac 2. PPN19'!E66+'Obrazac 2. PPN20'!E66+'Obrazac 2. PPN21'!E66+'Obrazac 2. PPN22'!E66+'Obrazac 2. PPN23'!E66+'Obrazac 2. PPN24'!E66+'Obrazac 2. PPN25'!E66+'Obrazac 2. PPN26'!E66+'Obrazac 2. PPN27'!E66+'Obrazac 2. PPN28'!E66+'Obrazac 2. PPN29'!E66+'Obrazac 2. PPN30'!E66</f>
        <v>0</v>
      </c>
      <c r="F66" s="49">
        <f>'Obrazac 2. Opšta namjena'!F66+'Obrazac 2. PPN1'!F66+'Obrazac 2. PPN2'!F66+'Obrazac 2. PPN3'!F66+'Obrazac 2. PPN4'!F66+'Obrazac 2. PPN5'!F66+'Obrazac 2. PPN6'!F66+'Obrazac 2. PPN7'!F66+'Obrazac 2. PPN8'!F66+'Obrazac 2. PPN9'!F66+'Obrazac 2. PPN10'!F66+'Obrazac 2. PPN11'!F66+'Obrazac 2. PPN12'!F66+'Obrazac 2. PPN13'!F66+'Obrazac 2. PPN14'!F66+'Obrazac 2. PPN15'!F66+'Obrazac 2. PPN16'!F66+'Obrazac 2. PPN17'!F66+'Obrazac 2. PPN18'!F66+'Obrazac 2. PPN19'!F66+'Obrazac 2. PPN20'!F66+'Obrazac 2. PPN21'!F66+'Obrazac 2. PPN22'!F66+'Obrazac 2. PPN23'!F66+'Obrazac 2. PPN24'!F66+'Obrazac 2. PPN25'!F66+'Obrazac 2. PPN26'!F66+'Obrazac 2. PPN27'!F66+'Obrazac 2. PPN28'!F66+'Obrazac 2. PPN29'!F66+'Obrazac 2. PPN30'!F66</f>
        <v>0</v>
      </c>
      <c r="G66" s="49">
        <f>'Obrazac 2. Opšta namjena'!G66+'Obrazac 2. PPN1'!G66+'Obrazac 2. PPN2'!G66+'Obrazac 2. PPN3'!G66+'Obrazac 2. PPN4'!G66+'Obrazac 2. PPN5'!G66+'Obrazac 2. PPN6'!G66+'Obrazac 2. PPN7'!G66+'Obrazac 2. PPN8'!G66+'Obrazac 2. PPN9'!G66+'Obrazac 2. PPN10'!G66+'Obrazac 2. PPN11'!G66+'Obrazac 2. PPN12'!G66+'Obrazac 2. PPN13'!G66+'Obrazac 2. PPN14'!G66+'Obrazac 2. PPN15'!G66+'Obrazac 2. PPN16'!G66+'Obrazac 2. PPN17'!G66+'Obrazac 2. PPN18'!G66+'Obrazac 2. PPN19'!G66+'Obrazac 2. PPN20'!G66+'Obrazac 2. PPN21'!G66+'Obrazac 2. PPN22'!G66+'Obrazac 2. PPN23'!G66+'Obrazac 2. PPN24'!G66+'Obrazac 2. PPN25'!G66+'Obrazac 2. PPN26'!G66+'Obrazac 2. PPN27'!G66+'Obrazac 2. PPN28'!G66+'Obrazac 2. PPN29'!G66+'Obrazac 2. PPN30'!G66</f>
        <v>0</v>
      </c>
      <c r="H66" s="49">
        <f>'Obrazac 2. Opšta namjena'!H66+'Obrazac 2. PPN1'!H66+'Obrazac 2. PPN2'!H66+'Obrazac 2. PPN3'!H66+'Obrazac 2. PPN4'!H66+'Obrazac 2. PPN5'!H66+'Obrazac 2. PPN6'!H66+'Obrazac 2. PPN7'!H66+'Obrazac 2. PPN8'!H66+'Obrazac 2. PPN9'!H66+'Obrazac 2. PPN10'!H66+'Obrazac 2. PPN11'!H66+'Obrazac 2. PPN12'!H66+'Obrazac 2. PPN13'!H66+'Obrazac 2. PPN14'!H66+'Obrazac 2. PPN15'!H66+'Obrazac 2. PPN16'!H66+'Obrazac 2. PPN17'!H66+'Obrazac 2. PPN18'!H66+'Obrazac 2. PPN19'!H66+'Obrazac 2. PPN20'!H66+'Obrazac 2. PPN21'!H66+'Obrazac 2. PPN22'!H66+'Obrazac 2. PPN23'!H66+'Obrazac 2. PPN24'!H66+'Obrazac 2. PPN25'!H66+'Obrazac 2. PPN26'!H66+'Obrazac 2. PPN27'!H66+'Obrazac 2. PPN28'!H66+'Obrazac 2. PPN29'!H66+'Obrazac 2. PPN30'!H66</f>
        <v>0</v>
      </c>
      <c r="I66" s="34" t="e">
        <f t="shared" si="0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01">
        <f>'Obrazac 2. Opšta namjena'!D67+'Obrazac 2. PPN1'!D67+'Obrazac 2. PPN2'!D67+'Obrazac 2. PPN3'!D67+'Obrazac 2. PPN4'!D67+'Obrazac 2. PPN5'!D67+'Obrazac 2. PPN6'!D67+'Obrazac 2. PPN7'!D67+'Obrazac 2. PPN8'!D67+'Obrazac 2. PPN9'!D67+'Obrazac 2. PPN10'!D67+'Obrazac 2. PPN11'!D67+'Obrazac 2. PPN12'!D67+'Obrazac 2. PPN13'!D67+'Obrazac 2. PPN14'!D67+'Obrazac 2. PPN15'!D67+'Obrazac 2. PPN16'!D67+'Obrazac 2. PPN17'!D67+'Obrazac 2. PPN18'!D67+'Obrazac 2. PPN19'!D67+'Obrazac 2. PPN20'!D67+'Obrazac 2. PPN21'!D67+'Obrazac 2. PPN22'!D67+'Obrazac 2. PPN23'!D67+'Obrazac 2. PPN24'!D67+'Obrazac 2. PPN25'!D67+'Obrazac 2. PPN26'!D67+'Obrazac 2. PPN27'!D67+'Obrazac 2. PPN28'!D67+'Obrazac 2. PPN29'!D67+'Obrazac 2. PPN30'!D67</f>
        <v>0</v>
      </c>
      <c r="E67" s="101">
        <f>'Obrazac 2. Opšta namjena'!E67+'Obrazac 2. PPN1'!E67+'Obrazac 2. PPN2'!E67+'Obrazac 2. PPN3'!E67+'Obrazac 2. PPN4'!E67+'Obrazac 2. PPN5'!E67+'Obrazac 2. PPN6'!E67+'Obrazac 2. PPN7'!E67+'Obrazac 2. PPN8'!E67+'Obrazac 2. PPN9'!E67+'Obrazac 2. PPN10'!E67+'Obrazac 2. PPN11'!E67+'Obrazac 2. PPN12'!E67+'Obrazac 2. PPN13'!E67+'Obrazac 2. PPN14'!E67+'Obrazac 2. PPN15'!E67+'Obrazac 2. PPN16'!E67+'Obrazac 2. PPN17'!E67+'Obrazac 2. PPN18'!E67+'Obrazac 2. PPN19'!E67+'Obrazac 2. PPN20'!E67+'Obrazac 2. PPN21'!E67+'Obrazac 2. PPN22'!E67+'Obrazac 2. PPN23'!E67+'Obrazac 2. PPN24'!E67+'Obrazac 2. PPN25'!E67+'Obrazac 2. PPN26'!E67+'Obrazac 2. PPN27'!E67+'Obrazac 2. PPN28'!E67+'Obrazac 2. PPN29'!E67+'Obrazac 2. PPN30'!E67</f>
        <v>0</v>
      </c>
      <c r="F67" s="101">
        <f>'Obrazac 2. Opšta namjena'!F67+'Obrazac 2. PPN1'!F67+'Obrazac 2. PPN2'!F67+'Obrazac 2. PPN3'!F67+'Obrazac 2. PPN4'!F67+'Obrazac 2. PPN5'!F67+'Obrazac 2. PPN6'!F67+'Obrazac 2. PPN7'!F67+'Obrazac 2. PPN8'!F67+'Obrazac 2. PPN9'!F67+'Obrazac 2. PPN10'!F67+'Obrazac 2. PPN11'!F67+'Obrazac 2. PPN12'!F67+'Obrazac 2. PPN13'!F67+'Obrazac 2. PPN14'!F67+'Obrazac 2. PPN15'!F67+'Obrazac 2. PPN16'!F67+'Obrazac 2. PPN17'!F67+'Obrazac 2. PPN18'!F67+'Obrazac 2. PPN19'!F67+'Obrazac 2. PPN20'!F67+'Obrazac 2. PPN21'!F67+'Obrazac 2. PPN22'!F67+'Obrazac 2. PPN23'!F67+'Obrazac 2. PPN24'!F67+'Obrazac 2. PPN25'!F67+'Obrazac 2. PPN26'!F67+'Obrazac 2. PPN27'!F67+'Obrazac 2. PPN28'!F67+'Obrazac 2. PPN29'!F67+'Obrazac 2. PPN30'!F67</f>
        <v>0</v>
      </c>
      <c r="G67" s="101">
        <f>'Obrazac 2. Opšta namjena'!G67+'Obrazac 2. PPN1'!G67+'Obrazac 2. PPN2'!G67+'Obrazac 2. PPN3'!G67+'Obrazac 2. PPN4'!G67+'Obrazac 2. PPN5'!G67+'Obrazac 2. PPN6'!G67+'Obrazac 2. PPN7'!G67+'Obrazac 2. PPN8'!G67+'Obrazac 2. PPN9'!G67+'Obrazac 2. PPN10'!G67+'Obrazac 2. PPN11'!G67+'Obrazac 2. PPN12'!G67+'Obrazac 2. PPN13'!G67+'Obrazac 2. PPN14'!G67+'Obrazac 2. PPN15'!G67+'Obrazac 2. PPN16'!G67+'Obrazac 2. PPN17'!G67+'Obrazac 2. PPN18'!G67+'Obrazac 2. PPN19'!G67+'Obrazac 2. PPN20'!G67+'Obrazac 2. PPN21'!G67+'Obrazac 2. PPN22'!G67+'Obrazac 2. PPN23'!G67+'Obrazac 2. PPN24'!G67+'Obrazac 2. PPN25'!G67+'Obrazac 2. PPN26'!G67+'Obrazac 2. PPN27'!G67+'Obrazac 2. PPN28'!G67+'Obrazac 2. PPN29'!G67+'Obrazac 2. PPN30'!G67</f>
        <v>0</v>
      </c>
      <c r="H67" s="101">
        <f>'Obrazac 2. Opšta namjena'!H67+'Obrazac 2. PPN1'!H67+'Obrazac 2. PPN2'!H67+'Obrazac 2. PPN3'!H67+'Obrazac 2. PPN4'!H67+'Obrazac 2. PPN5'!H67+'Obrazac 2. PPN6'!H67+'Obrazac 2. PPN7'!H67+'Obrazac 2. PPN8'!H67+'Obrazac 2. PPN9'!H67+'Obrazac 2. PPN10'!H67+'Obrazac 2. PPN11'!H67+'Obrazac 2. PPN12'!H67+'Obrazac 2. PPN13'!H67+'Obrazac 2. PPN14'!H67+'Obrazac 2. PPN15'!H67+'Obrazac 2. PPN16'!H67+'Obrazac 2. PPN17'!H67+'Obrazac 2. PPN18'!H67+'Obrazac 2. PPN19'!H67+'Obrazac 2. PPN20'!H67+'Obrazac 2. PPN21'!H67+'Obrazac 2. PPN22'!H67+'Obrazac 2. PPN23'!H67+'Obrazac 2. PPN24'!H67+'Obrazac 2. PPN25'!H67+'Obrazac 2. PPN26'!H67+'Obrazac 2. PPN27'!H67+'Obrazac 2. PPN28'!H67+'Obrazac 2. PPN29'!H67+'Obrazac 2. PPN30'!H67</f>
        <v>0</v>
      </c>
      <c r="I67" s="24" t="e">
        <f t="shared" si="0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01">
        <f>'Obrazac 2. Opšta namjena'!D68+'Obrazac 2. PPN1'!D68+'Obrazac 2. PPN2'!D68+'Obrazac 2. PPN3'!D68+'Obrazac 2. PPN4'!D68+'Obrazac 2. PPN5'!D68+'Obrazac 2. PPN6'!D68+'Obrazac 2. PPN7'!D68+'Obrazac 2. PPN8'!D68+'Obrazac 2. PPN9'!D68+'Obrazac 2. PPN10'!D68+'Obrazac 2. PPN11'!D68+'Obrazac 2. PPN12'!D68+'Obrazac 2. PPN13'!D68+'Obrazac 2. PPN14'!D68+'Obrazac 2. PPN15'!D68+'Obrazac 2. PPN16'!D68+'Obrazac 2. PPN17'!D68+'Obrazac 2. PPN18'!D68+'Obrazac 2. PPN19'!D68+'Obrazac 2. PPN20'!D68+'Obrazac 2. PPN21'!D68+'Obrazac 2. PPN22'!D68+'Obrazac 2. PPN23'!D68+'Obrazac 2. PPN24'!D68+'Obrazac 2. PPN25'!D68+'Obrazac 2. PPN26'!D68+'Obrazac 2. PPN27'!D68+'Obrazac 2. PPN28'!D68+'Obrazac 2. PPN29'!D68+'Obrazac 2. PPN30'!D68</f>
        <v>0</v>
      </c>
      <c r="E68" s="101">
        <f>'Obrazac 2. Opšta namjena'!E68+'Obrazac 2. PPN1'!E68+'Obrazac 2. PPN2'!E68+'Obrazac 2. PPN3'!E68+'Obrazac 2. PPN4'!E68+'Obrazac 2. PPN5'!E68+'Obrazac 2. PPN6'!E68+'Obrazac 2. PPN7'!E68+'Obrazac 2. PPN8'!E68+'Obrazac 2. PPN9'!E68+'Obrazac 2. PPN10'!E68+'Obrazac 2. PPN11'!E68+'Obrazac 2. PPN12'!E68+'Obrazac 2. PPN13'!E68+'Obrazac 2. PPN14'!E68+'Obrazac 2. PPN15'!E68+'Obrazac 2. PPN16'!E68+'Obrazac 2. PPN17'!E68+'Obrazac 2. PPN18'!E68+'Obrazac 2. PPN19'!E68+'Obrazac 2. PPN20'!E68+'Obrazac 2. PPN21'!E68+'Obrazac 2. PPN22'!E68+'Obrazac 2. PPN23'!E68+'Obrazac 2. PPN24'!E68+'Obrazac 2. PPN25'!E68+'Obrazac 2. PPN26'!E68+'Obrazac 2. PPN27'!E68+'Obrazac 2. PPN28'!E68+'Obrazac 2. PPN29'!E68+'Obrazac 2. PPN30'!E68</f>
        <v>0</v>
      </c>
      <c r="F68" s="101">
        <f>'Obrazac 2. Opšta namjena'!F68+'Obrazac 2. PPN1'!F68+'Obrazac 2. PPN2'!F68+'Obrazac 2. PPN3'!F68+'Obrazac 2. PPN4'!F68+'Obrazac 2. PPN5'!F68+'Obrazac 2. PPN6'!F68+'Obrazac 2. PPN7'!F68+'Obrazac 2. PPN8'!F68+'Obrazac 2. PPN9'!F68+'Obrazac 2. PPN10'!F68+'Obrazac 2. PPN11'!F68+'Obrazac 2. PPN12'!F68+'Obrazac 2. PPN13'!F68+'Obrazac 2. PPN14'!F68+'Obrazac 2. PPN15'!F68+'Obrazac 2. PPN16'!F68+'Obrazac 2. PPN17'!F68+'Obrazac 2. PPN18'!F68+'Obrazac 2. PPN19'!F68+'Obrazac 2. PPN20'!F68+'Obrazac 2. PPN21'!F68+'Obrazac 2. PPN22'!F68+'Obrazac 2. PPN23'!F68+'Obrazac 2. PPN24'!F68+'Obrazac 2. PPN25'!F68+'Obrazac 2. PPN26'!F68+'Obrazac 2. PPN27'!F68+'Obrazac 2. PPN28'!F68+'Obrazac 2. PPN29'!F68+'Obrazac 2. PPN30'!F68</f>
        <v>0</v>
      </c>
      <c r="G68" s="101">
        <f>'Obrazac 2. Opšta namjena'!G68+'Obrazac 2. PPN1'!G68+'Obrazac 2. PPN2'!G68+'Obrazac 2. PPN3'!G68+'Obrazac 2. PPN4'!G68+'Obrazac 2. PPN5'!G68+'Obrazac 2. PPN6'!G68+'Obrazac 2. PPN7'!G68+'Obrazac 2. PPN8'!G68+'Obrazac 2. PPN9'!G68+'Obrazac 2. PPN10'!G68+'Obrazac 2. PPN11'!G68+'Obrazac 2. PPN12'!G68+'Obrazac 2. PPN13'!G68+'Obrazac 2. PPN14'!G68+'Obrazac 2. PPN15'!G68+'Obrazac 2. PPN16'!G68+'Obrazac 2. PPN17'!G68+'Obrazac 2. PPN18'!G68+'Obrazac 2. PPN19'!G68+'Obrazac 2. PPN20'!G68+'Obrazac 2. PPN21'!G68+'Obrazac 2. PPN22'!G68+'Obrazac 2. PPN23'!G68+'Obrazac 2. PPN24'!G68+'Obrazac 2. PPN25'!G68+'Obrazac 2. PPN26'!G68+'Obrazac 2. PPN27'!G68+'Obrazac 2. PPN28'!G68+'Obrazac 2. PPN29'!G68+'Obrazac 2. PPN30'!G68</f>
        <v>0</v>
      </c>
      <c r="H68" s="101">
        <f>'Obrazac 2. Opšta namjena'!H68+'Obrazac 2. PPN1'!H68+'Obrazac 2. PPN2'!H68+'Obrazac 2. PPN3'!H68+'Obrazac 2. PPN4'!H68+'Obrazac 2. PPN5'!H68+'Obrazac 2. PPN6'!H68+'Obrazac 2. PPN7'!H68+'Obrazac 2. PPN8'!H68+'Obrazac 2. PPN9'!H68+'Obrazac 2. PPN10'!H68+'Obrazac 2. PPN11'!H68+'Obrazac 2. PPN12'!H68+'Obrazac 2. PPN13'!H68+'Obrazac 2. PPN14'!H68+'Obrazac 2. PPN15'!H68+'Obrazac 2. PPN16'!H68+'Obrazac 2. PPN17'!H68+'Obrazac 2. PPN18'!H68+'Obrazac 2. PPN19'!H68+'Obrazac 2. PPN20'!H68+'Obrazac 2. PPN21'!H68+'Obrazac 2. PPN22'!H68+'Obrazac 2. PPN23'!H68+'Obrazac 2. PPN24'!H68+'Obrazac 2. PPN25'!H68+'Obrazac 2. PPN26'!H68+'Obrazac 2. PPN27'!H68+'Obrazac 2. PPN28'!H68+'Obrazac 2. PPN29'!H68+'Obrazac 2. PPN30'!H68</f>
        <v>0</v>
      </c>
      <c r="I68" s="24" t="e">
        <f t="shared" si="0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01">
        <f>'Obrazac 2. Opšta namjena'!D69+'Obrazac 2. PPN1'!D69+'Obrazac 2. PPN2'!D69+'Obrazac 2. PPN3'!D69+'Obrazac 2. PPN4'!D69+'Obrazac 2. PPN5'!D69+'Obrazac 2. PPN6'!D69+'Obrazac 2. PPN7'!D69+'Obrazac 2. PPN8'!D69+'Obrazac 2. PPN9'!D69+'Obrazac 2. PPN10'!D69+'Obrazac 2. PPN11'!D69+'Obrazac 2. PPN12'!D69+'Obrazac 2. PPN13'!D69+'Obrazac 2. PPN14'!D69+'Obrazac 2. PPN15'!D69+'Obrazac 2. PPN16'!D69+'Obrazac 2. PPN17'!D69+'Obrazac 2. PPN18'!D69+'Obrazac 2. PPN19'!D69+'Obrazac 2. PPN20'!D69+'Obrazac 2. PPN21'!D69+'Obrazac 2. PPN22'!D69+'Obrazac 2. PPN23'!D69+'Obrazac 2. PPN24'!D69+'Obrazac 2. PPN25'!D69+'Obrazac 2. PPN26'!D69+'Obrazac 2. PPN27'!D69+'Obrazac 2. PPN28'!D69+'Obrazac 2. PPN29'!D69+'Obrazac 2. PPN30'!D69</f>
        <v>0</v>
      </c>
      <c r="E69" s="101">
        <f>'Obrazac 2. Opšta namjena'!E69+'Obrazac 2. PPN1'!E69+'Obrazac 2. PPN2'!E69+'Obrazac 2. PPN3'!E69+'Obrazac 2. PPN4'!E69+'Obrazac 2. PPN5'!E69+'Obrazac 2. PPN6'!E69+'Obrazac 2. PPN7'!E69+'Obrazac 2. PPN8'!E69+'Obrazac 2. PPN9'!E69+'Obrazac 2. PPN10'!E69+'Obrazac 2. PPN11'!E69+'Obrazac 2. PPN12'!E69+'Obrazac 2. PPN13'!E69+'Obrazac 2. PPN14'!E69+'Obrazac 2. PPN15'!E69+'Obrazac 2. PPN16'!E69+'Obrazac 2. PPN17'!E69+'Obrazac 2. PPN18'!E69+'Obrazac 2. PPN19'!E69+'Obrazac 2. PPN20'!E69+'Obrazac 2. PPN21'!E69+'Obrazac 2. PPN22'!E69+'Obrazac 2. PPN23'!E69+'Obrazac 2. PPN24'!E69+'Obrazac 2. PPN25'!E69+'Obrazac 2. PPN26'!E69+'Obrazac 2. PPN27'!E69+'Obrazac 2. PPN28'!E69+'Obrazac 2. PPN29'!E69+'Obrazac 2. PPN30'!E69</f>
        <v>0</v>
      </c>
      <c r="F69" s="101">
        <f>'Obrazac 2. Opšta namjena'!F69+'Obrazac 2. PPN1'!F69+'Obrazac 2. PPN2'!F69+'Obrazac 2. PPN3'!F69+'Obrazac 2. PPN4'!F69+'Obrazac 2. PPN5'!F69+'Obrazac 2. PPN6'!F69+'Obrazac 2. PPN7'!F69+'Obrazac 2. PPN8'!F69+'Obrazac 2. PPN9'!F69+'Obrazac 2. PPN10'!F69+'Obrazac 2. PPN11'!F69+'Obrazac 2. PPN12'!F69+'Obrazac 2. PPN13'!F69+'Obrazac 2. PPN14'!F69+'Obrazac 2. PPN15'!F69+'Obrazac 2. PPN16'!F69+'Obrazac 2. PPN17'!F69+'Obrazac 2. PPN18'!F69+'Obrazac 2. PPN19'!F69+'Obrazac 2. PPN20'!F69+'Obrazac 2. PPN21'!F69+'Obrazac 2. PPN22'!F69+'Obrazac 2. PPN23'!F69+'Obrazac 2. PPN24'!F69+'Obrazac 2. PPN25'!F69+'Obrazac 2. PPN26'!F69+'Obrazac 2. PPN27'!F69+'Obrazac 2. PPN28'!F69+'Obrazac 2. PPN29'!F69+'Obrazac 2. PPN30'!F69</f>
        <v>0</v>
      </c>
      <c r="G69" s="101">
        <f>'Obrazac 2. Opšta namjena'!G69+'Obrazac 2. PPN1'!G69+'Obrazac 2. PPN2'!G69+'Obrazac 2. PPN3'!G69+'Obrazac 2. PPN4'!G69+'Obrazac 2. PPN5'!G69+'Obrazac 2. PPN6'!G69+'Obrazac 2. PPN7'!G69+'Obrazac 2. PPN8'!G69+'Obrazac 2. PPN9'!G69+'Obrazac 2. PPN10'!G69+'Obrazac 2. PPN11'!G69+'Obrazac 2. PPN12'!G69+'Obrazac 2. PPN13'!G69+'Obrazac 2. PPN14'!G69+'Obrazac 2. PPN15'!G69+'Obrazac 2. PPN16'!G69+'Obrazac 2. PPN17'!G69+'Obrazac 2. PPN18'!G69+'Obrazac 2. PPN19'!G69+'Obrazac 2. PPN20'!G69+'Obrazac 2. PPN21'!G69+'Obrazac 2. PPN22'!G69+'Obrazac 2. PPN23'!G69+'Obrazac 2. PPN24'!G69+'Obrazac 2. PPN25'!G69+'Obrazac 2. PPN26'!G69+'Obrazac 2. PPN27'!G69+'Obrazac 2. PPN28'!G69+'Obrazac 2. PPN29'!G69+'Obrazac 2. PPN30'!G69</f>
        <v>0</v>
      </c>
      <c r="H69" s="101">
        <f>'Obrazac 2. Opšta namjena'!H69+'Obrazac 2. PPN1'!H69+'Obrazac 2. PPN2'!H69+'Obrazac 2. PPN3'!H69+'Obrazac 2. PPN4'!H69+'Obrazac 2. PPN5'!H69+'Obrazac 2. PPN6'!H69+'Obrazac 2. PPN7'!H69+'Obrazac 2. PPN8'!H69+'Obrazac 2. PPN9'!H69+'Obrazac 2. PPN10'!H69+'Obrazac 2. PPN11'!H69+'Obrazac 2. PPN12'!H69+'Obrazac 2. PPN13'!H69+'Obrazac 2. PPN14'!H69+'Obrazac 2. PPN15'!H69+'Obrazac 2. PPN16'!H69+'Obrazac 2. PPN17'!H69+'Obrazac 2. PPN18'!H69+'Obrazac 2. PPN19'!H69+'Obrazac 2. PPN20'!H69+'Obrazac 2. PPN21'!H69+'Obrazac 2. PPN22'!H69+'Obrazac 2. PPN23'!H69+'Obrazac 2. PPN24'!H69+'Obrazac 2. PPN25'!H69+'Obrazac 2. PPN26'!H69+'Obrazac 2. PPN27'!H69+'Obrazac 2. PPN28'!H69+'Obrazac 2. PPN29'!H69+'Obrazac 2. PPN30'!H69</f>
        <v>0</v>
      </c>
      <c r="I69" s="24" t="e">
        <f t="shared" si="0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49">
        <f>'Obrazac 2. Opšta namjena'!D70+'Obrazac 2. PPN1'!D70+'Obrazac 2. PPN2'!D70+'Obrazac 2. PPN3'!D70+'Obrazac 2. PPN4'!D70+'Obrazac 2. PPN5'!D70+'Obrazac 2. PPN6'!D70+'Obrazac 2. PPN7'!D70+'Obrazac 2. PPN8'!D70+'Obrazac 2. PPN9'!D70+'Obrazac 2. PPN10'!D70+'Obrazac 2. PPN11'!D70+'Obrazac 2. PPN12'!D70+'Obrazac 2. PPN13'!D70+'Obrazac 2. PPN14'!D70+'Obrazac 2. PPN15'!D70+'Obrazac 2. PPN16'!D70+'Obrazac 2. PPN17'!D70+'Obrazac 2. PPN18'!D70+'Obrazac 2. PPN19'!D70+'Obrazac 2. PPN20'!D70+'Obrazac 2. PPN21'!D70+'Obrazac 2. PPN22'!D70+'Obrazac 2. PPN23'!D70+'Obrazac 2. PPN24'!D70+'Obrazac 2. PPN25'!D70+'Obrazac 2. PPN26'!D70+'Obrazac 2. PPN27'!D70+'Obrazac 2. PPN28'!D70+'Obrazac 2. PPN29'!D70+'Obrazac 2. PPN30'!D70</f>
        <v>0</v>
      </c>
      <c r="E70" s="49">
        <f>'Obrazac 2. Opšta namjena'!E70+'Obrazac 2. PPN1'!E70+'Obrazac 2. PPN2'!E70+'Obrazac 2. PPN3'!E70+'Obrazac 2. PPN4'!E70+'Obrazac 2. PPN5'!E70+'Obrazac 2. PPN6'!E70+'Obrazac 2. PPN7'!E70+'Obrazac 2. PPN8'!E70+'Obrazac 2. PPN9'!E70+'Obrazac 2. PPN10'!E70+'Obrazac 2. PPN11'!E70+'Obrazac 2. PPN12'!E70+'Obrazac 2. PPN13'!E70+'Obrazac 2. PPN14'!E70+'Obrazac 2. PPN15'!E70+'Obrazac 2. PPN16'!E70+'Obrazac 2. PPN17'!E70+'Obrazac 2. PPN18'!E70+'Obrazac 2. PPN19'!E70+'Obrazac 2. PPN20'!E70+'Obrazac 2. PPN21'!E70+'Obrazac 2. PPN22'!E70+'Obrazac 2. PPN23'!E70+'Obrazac 2. PPN24'!E70+'Obrazac 2. PPN25'!E70+'Obrazac 2. PPN26'!E70+'Obrazac 2. PPN27'!E70+'Obrazac 2. PPN28'!E70+'Obrazac 2. PPN29'!E70+'Obrazac 2. PPN30'!E70</f>
        <v>0</v>
      </c>
      <c r="F70" s="49">
        <f>'Obrazac 2. Opšta namjena'!F70+'Obrazac 2. PPN1'!F70+'Obrazac 2. PPN2'!F70+'Obrazac 2. PPN3'!F70+'Obrazac 2. PPN4'!F70+'Obrazac 2. PPN5'!F70+'Obrazac 2. PPN6'!F70+'Obrazac 2. PPN7'!F70+'Obrazac 2. PPN8'!F70+'Obrazac 2. PPN9'!F70+'Obrazac 2. PPN10'!F70+'Obrazac 2. PPN11'!F70+'Obrazac 2. PPN12'!F70+'Obrazac 2. PPN13'!F70+'Obrazac 2. PPN14'!F70+'Obrazac 2. PPN15'!F70+'Obrazac 2. PPN16'!F70+'Obrazac 2. PPN17'!F70+'Obrazac 2. PPN18'!F70+'Obrazac 2. PPN19'!F70+'Obrazac 2. PPN20'!F70+'Obrazac 2. PPN21'!F70+'Obrazac 2. PPN22'!F70+'Obrazac 2. PPN23'!F70+'Obrazac 2. PPN24'!F70+'Obrazac 2. PPN25'!F70+'Obrazac 2. PPN26'!F70+'Obrazac 2. PPN27'!F70+'Obrazac 2. PPN28'!F70+'Obrazac 2. PPN29'!F70+'Obrazac 2. PPN30'!F70</f>
        <v>0</v>
      </c>
      <c r="G70" s="49">
        <f>'Obrazac 2. Opšta namjena'!G70+'Obrazac 2. PPN1'!G70+'Obrazac 2. PPN2'!G70+'Obrazac 2. PPN3'!G70+'Obrazac 2. PPN4'!G70+'Obrazac 2. PPN5'!G70+'Obrazac 2. PPN6'!G70+'Obrazac 2. PPN7'!G70+'Obrazac 2. PPN8'!G70+'Obrazac 2. PPN9'!G70+'Obrazac 2. PPN10'!G70+'Obrazac 2. PPN11'!G70+'Obrazac 2. PPN12'!G70+'Obrazac 2. PPN13'!G70+'Obrazac 2. PPN14'!G70+'Obrazac 2. PPN15'!G70+'Obrazac 2. PPN16'!G70+'Obrazac 2. PPN17'!G70+'Obrazac 2. PPN18'!G70+'Obrazac 2. PPN19'!G70+'Obrazac 2. PPN20'!G70+'Obrazac 2. PPN21'!G70+'Obrazac 2. PPN22'!G70+'Obrazac 2. PPN23'!G70+'Obrazac 2. PPN24'!G70+'Obrazac 2. PPN25'!G70+'Obrazac 2. PPN26'!G70+'Obrazac 2. PPN27'!G70+'Obrazac 2. PPN28'!G70+'Obrazac 2. PPN29'!G70+'Obrazac 2. PPN30'!G70</f>
        <v>0</v>
      </c>
      <c r="H70" s="49">
        <f>'Obrazac 2. Opšta namjena'!H70+'Obrazac 2. PPN1'!H70+'Obrazac 2. PPN2'!H70+'Obrazac 2. PPN3'!H70+'Obrazac 2. PPN4'!H70+'Obrazac 2. PPN5'!H70+'Obrazac 2. PPN6'!H70+'Obrazac 2. PPN7'!H70+'Obrazac 2. PPN8'!H70+'Obrazac 2. PPN9'!H70+'Obrazac 2. PPN10'!H70+'Obrazac 2. PPN11'!H70+'Obrazac 2. PPN12'!H70+'Obrazac 2. PPN13'!H70+'Obrazac 2. PPN14'!H70+'Obrazac 2. PPN15'!H70+'Obrazac 2. PPN16'!H70+'Obrazac 2. PPN17'!H70+'Obrazac 2. PPN18'!H70+'Obrazac 2. PPN19'!H70+'Obrazac 2. PPN20'!H70+'Obrazac 2. PPN21'!H70+'Obrazac 2. PPN22'!H70+'Obrazac 2. PPN23'!H70+'Obrazac 2. PPN24'!H70+'Obrazac 2. PPN25'!H70+'Obrazac 2. PPN26'!H70+'Obrazac 2. PPN27'!H70+'Obrazac 2. PPN28'!H70+'Obrazac 2. PPN29'!H70+'Obrazac 2. PPN30'!H70</f>
        <v>0</v>
      </c>
      <c r="I70" s="34" t="e">
        <f t="shared" si="0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'Obrazac 2. Opšta namjena'!D71+'Obrazac 2. PPN1'!D71+'Obrazac 2. PPN2'!D71+'Obrazac 2. PPN3'!D71+'Obrazac 2. PPN4'!D71+'Obrazac 2. PPN5'!D71+'Obrazac 2. PPN6'!D71+'Obrazac 2. PPN7'!D71+'Obrazac 2. PPN8'!D71+'Obrazac 2. PPN9'!D71+'Obrazac 2. PPN10'!D71+'Obrazac 2. PPN11'!D71+'Obrazac 2. PPN12'!D71+'Obrazac 2. PPN13'!D71+'Obrazac 2. PPN14'!D71+'Obrazac 2. PPN15'!D71+'Obrazac 2. PPN16'!D71+'Obrazac 2. PPN17'!D71+'Obrazac 2. PPN18'!D71+'Obrazac 2. PPN19'!D71+'Obrazac 2. PPN20'!D71+'Obrazac 2. PPN21'!D71+'Obrazac 2. PPN22'!D71+'Obrazac 2. PPN23'!D71+'Obrazac 2. PPN24'!D71+'Obrazac 2. PPN25'!D71+'Obrazac 2. PPN26'!D71+'Obrazac 2. PPN27'!D71+'Obrazac 2. PPN28'!D71+'Obrazac 2. PPN29'!D71+'Obrazac 2. PPN30'!D71</f>
        <v>11625000</v>
      </c>
      <c r="E71" s="49">
        <f>'Obrazac 2. Opšta namjena'!E71+'Obrazac 2. PPN1'!E71+'Obrazac 2. PPN2'!E71+'Obrazac 2. PPN3'!E71+'Obrazac 2. PPN4'!E71+'Obrazac 2. PPN5'!E71+'Obrazac 2. PPN6'!E71+'Obrazac 2. PPN7'!E71+'Obrazac 2. PPN8'!E71+'Obrazac 2. PPN9'!E71+'Obrazac 2. PPN10'!E71+'Obrazac 2. PPN11'!E71+'Obrazac 2. PPN12'!E71+'Obrazac 2. PPN13'!E71+'Obrazac 2. PPN14'!E71+'Obrazac 2. PPN15'!E71+'Obrazac 2. PPN16'!E71+'Obrazac 2. PPN17'!E71+'Obrazac 2. PPN18'!E71+'Obrazac 2. PPN19'!E71+'Obrazac 2. PPN20'!E71+'Obrazac 2. PPN21'!E71+'Obrazac 2. PPN22'!E71+'Obrazac 2. PPN23'!E71+'Obrazac 2. PPN24'!E71+'Obrazac 2. PPN25'!E71+'Obrazac 2. PPN26'!E71+'Obrazac 2. PPN27'!E71+'Obrazac 2. PPN28'!E71+'Obrazac 2. PPN29'!E71+'Obrazac 2. PPN30'!E71</f>
        <v>1472664.23</v>
      </c>
      <c r="F71" s="49">
        <f>'Obrazac 2. Opšta namjena'!F71+'Obrazac 2. PPN1'!F71+'Obrazac 2. PPN2'!F71+'Obrazac 2. PPN3'!F71+'Obrazac 2. PPN4'!F71+'Obrazac 2. PPN5'!F71+'Obrazac 2. PPN6'!F71+'Obrazac 2. PPN7'!F71+'Obrazac 2. PPN8'!F71+'Obrazac 2. PPN9'!F71+'Obrazac 2. PPN10'!F71+'Obrazac 2. PPN11'!F71+'Obrazac 2. PPN12'!F71+'Obrazac 2. PPN13'!F71+'Obrazac 2. PPN14'!F71+'Obrazac 2. PPN15'!F71+'Obrazac 2. PPN16'!F71+'Obrazac 2. PPN17'!F71+'Obrazac 2. PPN18'!F71+'Obrazac 2. PPN19'!F71+'Obrazac 2. PPN20'!F71+'Obrazac 2. PPN21'!F71+'Obrazac 2. PPN22'!F71+'Obrazac 2. PPN23'!F71+'Obrazac 2. PPN24'!F71+'Obrazac 2. PPN25'!F71+'Obrazac 2. PPN26'!F71+'Obrazac 2. PPN27'!F71+'Obrazac 2. PPN28'!F71+'Obrazac 2. PPN29'!F71+'Obrazac 2. PPN30'!F71</f>
        <v>13097664.23</v>
      </c>
      <c r="G71" s="49">
        <f>'Obrazac 2. Opšta namjena'!G71+'Obrazac 2. PPN1'!G71+'Obrazac 2. PPN2'!G71+'Obrazac 2. PPN3'!G71+'Obrazac 2. PPN4'!G71+'Obrazac 2. PPN5'!G71+'Obrazac 2. PPN6'!G71+'Obrazac 2. PPN7'!G71+'Obrazac 2. PPN8'!G71+'Obrazac 2. PPN9'!G71+'Obrazac 2. PPN10'!G71+'Obrazac 2. PPN11'!G71+'Obrazac 2. PPN12'!G71+'Obrazac 2. PPN13'!G71+'Obrazac 2. PPN14'!G71+'Obrazac 2. PPN15'!G71+'Obrazac 2. PPN16'!G71+'Obrazac 2. PPN17'!G71+'Obrazac 2. PPN18'!G71+'Obrazac 2. PPN19'!G71+'Obrazac 2. PPN20'!G71+'Obrazac 2. PPN21'!G71+'Obrazac 2. PPN22'!G71+'Obrazac 2. PPN23'!G71+'Obrazac 2. PPN24'!G71+'Obrazac 2. PPN25'!G71+'Obrazac 2. PPN26'!G71+'Obrazac 2. PPN27'!G71+'Obrazac 2. PPN28'!G71+'Obrazac 2. PPN29'!G71+'Obrazac 2. PPN30'!G71</f>
        <v>6418318.8699999992</v>
      </c>
      <c r="H71" s="49">
        <f>'Obrazac 2. Opšta namjena'!H71+'Obrazac 2. PPN1'!H71+'Obrazac 2. PPN2'!H71+'Obrazac 2. PPN3'!H71+'Obrazac 2. PPN4'!H71+'Obrazac 2. PPN5'!H71+'Obrazac 2. PPN6'!H71+'Obrazac 2. PPN7'!H71+'Obrazac 2. PPN8'!H71+'Obrazac 2. PPN9'!H71+'Obrazac 2. PPN10'!H71+'Obrazac 2. PPN11'!H71+'Obrazac 2. PPN12'!H71+'Obrazac 2. PPN13'!H71+'Obrazac 2. PPN14'!H71+'Obrazac 2. PPN15'!H71+'Obrazac 2. PPN16'!H71+'Obrazac 2. PPN17'!H71+'Obrazac 2. PPN18'!H71+'Obrazac 2. PPN19'!H71+'Obrazac 2. PPN20'!H71+'Obrazac 2. PPN21'!H71+'Obrazac 2. PPN22'!H71+'Obrazac 2. PPN23'!H71+'Obrazac 2. PPN24'!H71+'Obrazac 2. PPN25'!H71+'Obrazac 2. PPN26'!H71+'Obrazac 2. PPN27'!H71+'Obrazac 2. PPN28'!H71+'Obrazac 2. PPN29'!H71+'Obrazac 2. PPN30'!H71</f>
        <v>15095056.659999998</v>
      </c>
      <c r="I71" s="34">
        <f>SUM(G71/F71)</f>
        <v>0.49003538014808301</v>
      </c>
      <c r="J71" s="33">
        <f>SUM(G71/H71)</f>
        <v>0.42519342686587835</v>
      </c>
    </row>
    <row r="72" spans="1:10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0"/>
      <c r="H73" s="134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1"/>
      <c r="H74" s="139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496" t="s">
        <v>787</v>
      </c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s="127" customFormat="1" x14ac:dyDescent="0.2">
      <c r="B80" s="129"/>
      <c r="C80" s="129"/>
      <c r="D80" s="129"/>
      <c r="E80" s="129"/>
      <c r="F80" s="129"/>
      <c r="G80" s="129"/>
      <c r="H80" s="129"/>
      <c r="I80" s="129"/>
      <c r="J80" s="129"/>
    </row>
    <row r="81" spans="2:10" s="127" customFormat="1" x14ac:dyDescent="0.2">
      <c r="B81" s="129"/>
      <c r="C81" s="129"/>
      <c r="D81" s="129"/>
      <c r="E81" s="129"/>
      <c r="F81" s="129"/>
      <c r="G81" s="129"/>
      <c r="H81" s="129"/>
      <c r="I81" s="129"/>
      <c r="J81" s="129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password="CC33" sheet="1" formatCells="0" formatColumns="0" formatRows="0"/>
  <mergeCells count="3">
    <mergeCell ref="A12:J12"/>
    <mergeCell ref="A13:J13"/>
    <mergeCell ref="I74:J74"/>
  </mergeCells>
  <phoneticPr fontId="46" type="noConversion"/>
  <printOptions horizontalCentered="1"/>
  <pageMargins left="0.70866141732283472" right="0.11811023622047245" top="0.74803149606299213" bottom="0.74803149606299213" header="0.31496062992125984" footer="0.31496062992125984"/>
  <pageSetup scale="9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J82"/>
  <sheetViews>
    <sheetView view="pageBreakPreview" zoomScaleNormal="100" zoomScaleSheetLayoutView="100" workbookViewId="0">
      <selection activeCell="B3" sqref="B3"/>
    </sheetView>
  </sheetViews>
  <sheetFormatPr defaultColWidth="8.69921875" defaultRowHeight="12.75" x14ac:dyDescent="0.2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127" customFormat="1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s="127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127" customFormat="1" ht="15" customHeight="1" x14ac:dyDescent="0.25">
      <c r="A3" s="439"/>
      <c r="B3" s="417" t="s">
        <v>958</v>
      </c>
      <c r="C3" s="435"/>
      <c r="D3" s="437"/>
      <c r="E3" s="437"/>
      <c r="F3" s="441"/>
      <c r="G3" s="421"/>
      <c r="H3" s="418"/>
      <c r="I3" s="442"/>
      <c r="J3" s="443"/>
    </row>
    <row r="4" spans="1:10" s="127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10</v>
      </c>
      <c r="I4" s="442"/>
      <c r="J4" s="443"/>
    </row>
    <row r="5" spans="1:10" s="127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127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911</v>
      </c>
      <c r="I6" s="442"/>
      <c r="J6" s="443"/>
    </row>
    <row r="7" spans="1:10" s="127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127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127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127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127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7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71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127" customFormat="1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10000</v>
      </c>
      <c r="F17" s="49">
        <f t="shared" ref="F17:F70" si="0">SUM(D17:E17)</f>
        <v>10000</v>
      </c>
      <c r="G17" s="62">
        <f>SUM(G18+G46+G58+G66)</f>
        <v>10000</v>
      </c>
      <c r="H17" s="52">
        <f>SUM(H18+H46+H58+H66)</f>
        <v>0</v>
      </c>
      <c r="I17" s="34">
        <f t="shared" ref="I17:I70" si="1">SUM(G17/F17)</f>
        <v>1</v>
      </c>
      <c r="J17" s="33" t="e">
        <f t="shared" ref="J17:J69" si="2">SUM(G17/H17)</f>
        <v>#DIV/0!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10000</v>
      </c>
      <c r="F18" s="49">
        <f t="shared" si="0"/>
        <v>10000</v>
      </c>
      <c r="G18" s="62">
        <f>SUM(G19+G22+G32+G42)</f>
        <v>10000</v>
      </c>
      <c r="H18" s="52">
        <f>SUM(H19+H22+H32+H42)</f>
        <v>0</v>
      </c>
      <c r="I18" s="34">
        <f t="shared" si="1"/>
        <v>1</v>
      </c>
      <c r="J18" s="33" t="e">
        <f t="shared" si="2"/>
        <v>#DIV/0!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51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03"/>
      <c r="H20" s="104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03"/>
      <c r="H21" s="104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0</v>
      </c>
      <c r="F22" s="68">
        <f t="shared" si="0"/>
        <v>0</v>
      </c>
      <c r="G22" s="64">
        <f>SUM(G23:G31)</f>
        <v>0</v>
      </c>
      <c r="H22" s="50">
        <f>SUM(H23:H31)</f>
        <v>0</v>
      </c>
      <c r="I22" s="24" t="e">
        <f t="shared" si="1"/>
        <v>#DIV/0!</v>
      </c>
      <c r="J22" s="23" t="e">
        <f t="shared" si="2"/>
        <v>#DIV/0!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03"/>
      <c r="H23" s="104"/>
      <c r="I23" s="24" t="e">
        <f t="shared" si="1"/>
        <v>#DIV/0!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03"/>
      <c r="H24" s="104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03"/>
      <c r="H25" s="104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03"/>
      <c r="H26" s="104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03"/>
      <c r="H27" s="104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6"/>
      <c r="H28" s="104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6"/>
      <c r="H29" s="104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6"/>
      <c r="H30" s="104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105"/>
      <c r="F31" s="42">
        <f t="shared" si="0"/>
        <v>0</v>
      </c>
      <c r="G31" s="106"/>
      <c r="H31" s="104"/>
      <c r="I31" s="24" t="e">
        <f t="shared" si="1"/>
        <v>#DIV/0!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10000</v>
      </c>
      <c r="F32" s="42">
        <f t="shared" si="0"/>
        <v>10000</v>
      </c>
      <c r="G32" s="63">
        <f>SUM(G33:G40)</f>
        <v>10000</v>
      </c>
      <c r="H32" s="50">
        <f>SUM(H33:H40)</f>
        <v>0</v>
      </c>
      <c r="I32" s="24">
        <f t="shared" si="1"/>
        <v>1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6"/>
      <c r="H33" s="104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>
        <v>10000</v>
      </c>
      <c r="F34" s="42">
        <f t="shared" si="0"/>
        <v>10000</v>
      </c>
      <c r="G34" s="106">
        <v>10000</v>
      </c>
      <c r="H34" s="104"/>
      <c r="I34" s="24">
        <f t="shared" si="1"/>
        <v>1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6"/>
      <c r="H35" s="104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4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4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4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4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4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7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0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4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4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4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8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65">
        <f>SUM(G48:G53)</f>
        <v>0</v>
      </c>
      <c r="H47" s="42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9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4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6"/>
      <c r="H50" s="104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4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4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4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65">
        <f>SUM(G55:G57)</f>
        <v>0</v>
      </c>
      <c r="H54" s="42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6"/>
      <c r="H55" s="104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4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09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09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09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09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09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09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09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09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09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09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09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10000</v>
      </c>
      <c r="F71" s="49">
        <f>SUM(D71:E71)</f>
        <v>10000</v>
      </c>
      <c r="G71" s="62">
        <f>SUM(G17+G70)</f>
        <v>10000</v>
      </c>
      <c r="H71" s="49">
        <f>SUM(H17+H70)</f>
        <v>0</v>
      </c>
      <c r="I71" s="34">
        <f>SUM(G71/F71)</f>
        <v>1</v>
      </c>
      <c r="J71" s="33" t="e">
        <f>SUM(G71/H71)</f>
        <v>#DIV/0!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139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2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J82"/>
  <sheetViews>
    <sheetView view="pageBreakPreview" zoomScaleNormal="100" zoomScaleSheetLayoutView="100" workbookViewId="0">
      <selection activeCell="L18" sqref="L18"/>
    </sheetView>
  </sheetViews>
  <sheetFormatPr defaultColWidth="8.69921875" defaultRowHeight="12.75" x14ac:dyDescent="0.2"/>
  <cols>
    <col min="1" max="1" width="6.5" style="20" customWidth="1"/>
    <col min="2" max="2" width="24.69921875" style="20" customWidth="1"/>
    <col min="3" max="3" width="5.69921875" style="20" customWidth="1"/>
    <col min="4" max="4" width="8.59765625" style="20" customWidth="1"/>
    <col min="5" max="5" width="8.8984375" style="20" customWidth="1"/>
    <col min="6" max="6" width="9.09765625" style="20" customWidth="1"/>
    <col min="7" max="7" width="11.19921875" style="20" customWidth="1"/>
    <col min="8" max="8" width="9.09765625" style="20" customWidth="1"/>
    <col min="9" max="10" width="6.19921875" style="20" customWidth="1"/>
    <col min="11" max="16384" width="8.69921875" style="20"/>
  </cols>
  <sheetData>
    <row r="1" spans="1:10" s="127" customFormat="1" ht="15" x14ac:dyDescent="0.25">
      <c r="A1" s="114" t="s">
        <v>53</v>
      </c>
      <c r="B1" s="434"/>
      <c r="C1" s="435"/>
      <c r="D1" s="436"/>
      <c r="E1" s="436"/>
      <c r="F1" s="437"/>
      <c r="G1" s="438" t="s">
        <v>299</v>
      </c>
      <c r="H1" s="436"/>
      <c r="I1" s="436"/>
      <c r="J1" s="436"/>
    </row>
    <row r="2" spans="1:10" s="127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127" customFormat="1" ht="26.25" customHeight="1" x14ac:dyDescent="0.25">
      <c r="A3" s="439"/>
      <c r="B3" s="716" t="s">
        <v>897</v>
      </c>
      <c r="C3" s="717"/>
      <c r="D3" s="717"/>
      <c r="E3" s="437"/>
      <c r="F3" s="441"/>
      <c r="G3" s="421"/>
      <c r="H3" s="418"/>
      <c r="I3" s="442"/>
      <c r="J3" s="443"/>
    </row>
    <row r="4" spans="1:10" s="127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10</v>
      </c>
      <c r="I4" s="442"/>
      <c r="J4" s="443"/>
    </row>
    <row r="5" spans="1:10" s="127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127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895</v>
      </c>
      <c r="I6" s="442"/>
      <c r="J6" s="443"/>
    </row>
    <row r="7" spans="1:10" s="127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127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127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127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127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7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127" customFormat="1" ht="15" customHeight="1" x14ac:dyDescent="0.2">
      <c r="A14" s="460"/>
      <c r="B14" s="461"/>
      <c r="C14" s="461"/>
      <c r="D14" s="462"/>
      <c r="E14" s="462"/>
      <c r="F14" s="462"/>
      <c r="G14" s="458"/>
      <c r="H14" s="463"/>
      <c r="I14" s="463"/>
      <c r="J14" s="464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0</v>
      </c>
      <c r="F17" s="49">
        <f t="shared" ref="F17:F70" si="0">SUM(D17:E17)</f>
        <v>0</v>
      </c>
      <c r="G17" s="49">
        <f>SUM(G18+G46+G58+G66)</f>
        <v>0</v>
      </c>
      <c r="H17" s="62">
        <f>SUM(H18+H46+H58+H66)</f>
        <v>10000</v>
      </c>
      <c r="I17" s="34" t="e">
        <f t="shared" ref="I17:I70" si="1">SUM(G17/F17)</f>
        <v>#DIV/0!</v>
      </c>
      <c r="J17" s="33">
        <f t="shared" ref="J17:J69" si="2">SUM(G17/H17)</f>
        <v>0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0</v>
      </c>
      <c r="F18" s="49">
        <f t="shared" si="0"/>
        <v>0</v>
      </c>
      <c r="G18" s="49">
        <f>SUM(G19+G22+G32+G42)</f>
        <v>0</v>
      </c>
      <c r="H18" s="62">
        <f>SUM(H19+H22+H32+H42)</f>
        <v>10000</v>
      </c>
      <c r="I18" s="34" t="e">
        <f t="shared" si="1"/>
        <v>#DIV/0!</v>
      </c>
      <c r="J18" s="33">
        <f t="shared" si="2"/>
        <v>0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0</v>
      </c>
      <c r="F22" s="68">
        <f t="shared" si="0"/>
        <v>0</v>
      </c>
      <c r="G22" s="68">
        <f>SUM(G23:G31)</f>
        <v>0</v>
      </c>
      <c r="H22" s="64">
        <f>SUM(H23:H31)</f>
        <v>0</v>
      </c>
      <c r="I22" s="24" t="e">
        <f t="shared" si="1"/>
        <v>#DIV/0!</v>
      </c>
      <c r="J22" s="23" t="e">
        <f t="shared" si="2"/>
        <v>#DIV/0!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478"/>
      <c r="H23" s="552"/>
      <c r="I23" s="24" t="e">
        <f t="shared" si="1"/>
        <v>#DIV/0!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10"/>
      <c r="H24" s="552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552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10"/>
      <c r="H26" s="552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10"/>
      <c r="H27" s="552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553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553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2"/>
      <c r="H30" s="553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105"/>
      <c r="F31" s="42">
        <f t="shared" si="0"/>
        <v>0</v>
      </c>
      <c r="G31" s="102"/>
      <c r="H31" s="553"/>
      <c r="I31" s="24" t="e">
        <f t="shared" si="1"/>
        <v>#DIV/0!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10000</v>
      </c>
      <c r="I32" s="24" t="e">
        <f t="shared" si="1"/>
        <v>#DIV/0!</v>
      </c>
      <c r="J32" s="23">
        <f t="shared" si="2"/>
        <v>0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>
        <v>10000</v>
      </c>
      <c r="I34" s="24" t="e">
        <f t="shared" si="1"/>
        <v>#DIV/0!</v>
      </c>
      <c r="J34" s="23">
        <f t="shared" si="2"/>
        <v>0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0</v>
      </c>
      <c r="F71" s="49">
        <f>SUM(D71:E71)</f>
        <v>0</v>
      </c>
      <c r="G71" s="49">
        <f>SUM(G17+G70)</f>
        <v>0</v>
      </c>
      <c r="H71" s="62">
        <f>SUM(H17+H70)</f>
        <v>10000</v>
      </c>
      <c r="I71" s="34" t="e">
        <f>SUM(G71/F71)</f>
        <v>#DIV/0!</v>
      </c>
      <c r="J71" s="33">
        <f>SUM(G71/H71)</f>
        <v>0</v>
      </c>
    </row>
    <row r="72" spans="1:10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4"/>
      <c r="H73" s="134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9"/>
      <c r="H74" s="139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4">
    <mergeCell ref="A12:J12"/>
    <mergeCell ref="A13:J13"/>
    <mergeCell ref="I74:J74"/>
    <mergeCell ref="B3:D3"/>
  </mergeCells>
  <pageMargins left="0.7" right="0.7" top="0.75" bottom="0.75" header="0.3" footer="0.3"/>
  <pageSetup paperSize="9" scale="66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J82"/>
  <sheetViews>
    <sheetView view="pageBreakPreview" topLeftCell="A7" zoomScaleNormal="100" zoomScaleSheetLayoutView="100" workbookViewId="0">
      <selection activeCell="K15" sqref="K15"/>
    </sheetView>
  </sheetViews>
  <sheetFormatPr defaultColWidth="8.69921875" defaultRowHeight="12.75" x14ac:dyDescent="0.2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410" customFormat="1" ht="15" x14ac:dyDescent="0.25">
      <c r="A1" s="368" t="s">
        <v>53</v>
      </c>
      <c r="B1" s="369"/>
      <c r="C1" s="584"/>
      <c r="D1" s="371"/>
      <c r="E1" s="371"/>
      <c r="F1" s="372"/>
      <c r="G1" s="373" t="s">
        <v>299</v>
      </c>
      <c r="H1" s="371"/>
      <c r="I1" s="371"/>
      <c r="J1" s="371"/>
    </row>
    <row r="2" spans="1:10" s="410" customFormat="1" ht="30" customHeight="1" x14ac:dyDescent="0.25">
      <c r="A2" s="439" t="s">
        <v>15</v>
      </c>
      <c r="B2" s="417" t="s">
        <v>473</v>
      </c>
      <c r="C2" s="44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410" customFormat="1" ht="15" customHeight="1" x14ac:dyDescent="0.25">
      <c r="A3" s="439"/>
      <c r="B3" s="417" t="s">
        <v>781</v>
      </c>
      <c r="C3" s="445"/>
      <c r="D3" s="437"/>
      <c r="E3" s="437"/>
      <c r="F3" s="441"/>
      <c r="G3" s="421"/>
      <c r="H3" s="418"/>
      <c r="I3" s="442"/>
      <c r="J3" s="443"/>
    </row>
    <row r="4" spans="1:10" s="410" customFormat="1" ht="15" customHeight="1" x14ac:dyDescent="0.25">
      <c r="A4" s="444" t="s">
        <v>25</v>
      </c>
      <c r="B4" s="417" t="s">
        <v>475</v>
      </c>
      <c r="C4" s="445"/>
      <c r="D4" s="437"/>
      <c r="E4" s="437"/>
      <c r="F4" s="440"/>
      <c r="G4" s="419" t="s">
        <v>20</v>
      </c>
      <c r="H4" s="422">
        <v>10</v>
      </c>
      <c r="I4" s="442"/>
      <c r="J4" s="443"/>
    </row>
    <row r="5" spans="1:10" s="410" customFormat="1" ht="15" customHeight="1" x14ac:dyDescent="0.2">
      <c r="A5" s="445"/>
      <c r="B5" s="119"/>
      <c r="C5" s="446"/>
      <c r="D5" s="585"/>
      <c r="E5" s="585"/>
      <c r="F5" s="440"/>
      <c r="G5" s="421"/>
      <c r="H5" s="418"/>
      <c r="I5" s="442"/>
      <c r="J5" s="443"/>
    </row>
    <row r="6" spans="1:10" s="410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780</v>
      </c>
      <c r="I6" s="442"/>
      <c r="J6" s="443"/>
    </row>
    <row r="7" spans="1:10" s="410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410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410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410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410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11" customFormat="1" ht="15" customHeight="1" x14ac:dyDescent="0.25">
      <c r="A12" s="581" t="s">
        <v>303</v>
      </c>
      <c r="B12" s="581"/>
      <c r="C12" s="581"/>
      <c r="D12" s="581"/>
      <c r="E12" s="581"/>
      <c r="F12" s="581"/>
      <c r="G12" s="581"/>
      <c r="H12" s="581"/>
      <c r="I12" s="581"/>
      <c r="J12" s="581"/>
    </row>
    <row r="13" spans="1:10" s="459" customFormat="1" ht="15" customHeight="1" x14ac:dyDescent="0.25">
      <c r="A13" s="582" t="s">
        <v>900</v>
      </c>
      <c r="B13" s="582"/>
      <c r="C13" s="582"/>
      <c r="D13" s="582"/>
      <c r="E13" s="582"/>
      <c r="F13" s="582"/>
      <c r="G13" s="582"/>
      <c r="H13" s="582"/>
      <c r="I13" s="582"/>
      <c r="J13" s="582"/>
    </row>
    <row r="14" spans="1:10" s="410" customFormat="1" ht="15" customHeight="1" x14ac:dyDescent="0.2">
      <c r="A14" s="375"/>
      <c r="B14" s="376"/>
      <c r="C14" s="376"/>
      <c r="D14" s="377"/>
      <c r="E14" s="377"/>
      <c r="F14" s="377"/>
      <c r="G14" s="374"/>
      <c r="H14" s="378"/>
      <c r="I14" s="378"/>
      <c r="J14" s="379" t="s">
        <v>56</v>
      </c>
    </row>
    <row r="15" spans="1:10" ht="96" customHeight="1" x14ac:dyDescent="0.2">
      <c r="A15" s="58" t="s">
        <v>265</v>
      </c>
      <c r="B15" s="58" t="s">
        <v>104</v>
      </c>
      <c r="C15" s="58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69">
        <v>1</v>
      </c>
      <c r="B16" s="69">
        <v>2</v>
      </c>
      <c r="C16" s="69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0</v>
      </c>
      <c r="F17" s="49">
        <f t="shared" ref="F17:F70" si="0">SUM(D17:E17)</f>
        <v>0</v>
      </c>
      <c r="G17" s="62">
        <f>SUM(G18+G46+G58+G66)</f>
        <v>0</v>
      </c>
      <c r="H17" s="52">
        <f>SUM(H18+H46+H58+H66)</f>
        <v>1500000</v>
      </c>
      <c r="I17" s="34" t="e">
        <f t="shared" ref="I17:I70" si="1">SUM(G17/F17)</f>
        <v>#DIV/0!</v>
      </c>
      <c r="J17" s="33">
        <f t="shared" ref="J17:J69" si="2">SUM(G17/H17)</f>
        <v>0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0</v>
      </c>
      <c r="F18" s="49">
        <f t="shared" si="0"/>
        <v>0</v>
      </c>
      <c r="G18" s="62">
        <f>SUM(G19+G22+G32+G42)</f>
        <v>0</v>
      </c>
      <c r="H18" s="52">
        <f>SUM(H19+H22+H32+H42)</f>
        <v>1500000</v>
      </c>
      <c r="I18" s="34" t="e">
        <f t="shared" si="1"/>
        <v>#DIV/0!</v>
      </c>
      <c r="J18" s="33">
        <f t="shared" si="2"/>
        <v>0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51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03"/>
      <c r="H20" s="104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03"/>
      <c r="H21" s="104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0</v>
      </c>
      <c r="F22" s="68">
        <f t="shared" si="0"/>
        <v>0</v>
      </c>
      <c r="G22" s="64">
        <f>SUM(G23:G31)</f>
        <v>0</v>
      </c>
      <c r="H22" s="50">
        <f>SUM(H23:H31)</f>
        <v>0</v>
      </c>
      <c r="I22" s="24" t="e">
        <f t="shared" si="1"/>
        <v>#DIV/0!</v>
      </c>
      <c r="J22" s="23" t="e">
        <f t="shared" si="2"/>
        <v>#DIV/0!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03"/>
      <c r="H23" s="104"/>
      <c r="I23" s="24" t="e">
        <f t="shared" si="1"/>
        <v>#DIV/0!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03"/>
      <c r="H24" s="104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03"/>
      <c r="H25" s="104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03"/>
      <c r="H26" s="104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03"/>
      <c r="H27" s="104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6"/>
      <c r="H28" s="104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6"/>
      <c r="H29" s="104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6"/>
      <c r="H30" s="104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105"/>
      <c r="F31" s="42">
        <f t="shared" si="0"/>
        <v>0</v>
      </c>
      <c r="G31" s="106"/>
      <c r="H31" s="104"/>
      <c r="I31" s="24" t="e">
        <f t="shared" si="1"/>
        <v>#DIV/0!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3">
        <f>SUM(G33:G40)</f>
        <v>0</v>
      </c>
      <c r="H32" s="50">
        <f>SUM(H33:H40)</f>
        <v>1500000</v>
      </c>
      <c r="I32" s="24" t="e">
        <f t="shared" si="1"/>
        <v>#DIV/0!</v>
      </c>
      <c r="J32" s="23">
        <f t="shared" si="2"/>
        <v>0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467"/>
      <c r="E33" s="467"/>
      <c r="F33" s="468">
        <f t="shared" si="0"/>
        <v>0</v>
      </c>
      <c r="G33" s="106"/>
      <c r="H33" s="106">
        <v>1500000</v>
      </c>
      <c r="I33" s="24" t="e">
        <f t="shared" si="1"/>
        <v>#DIV/0!</v>
      </c>
      <c r="J33" s="23">
        <f t="shared" si="2"/>
        <v>0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6"/>
      <c r="H34" s="104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6"/>
      <c r="H35" s="104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4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4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4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4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4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7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0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4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4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4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8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65">
        <f>SUM(G48:G53)</f>
        <v>0</v>
      </c>
      <c r="H47" s="42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9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4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6"/>
      <c r="H50" s="104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4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4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4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65">
        <f>SUM(G55:G57)</f>
        <v>0</v>
      </c>
      <c r="H54" s="42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6"/>
      <c r="H55" s="104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4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09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09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09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09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09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09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09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09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09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09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09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0</v>
      </c>
      <c r="F71" s="49">
        <f>SUM(D71:E71)</f>
        <v>0</v>
      </c>
      <c r="G71" s="62">
        <f>SUM(G17+G70)</f>
        <v>0</v>
      </c>
      <c r="H71" s="49">
        <f>SUM(H17+H70)</f>
        <v>1500000</v>
      </c>
      <c r="I71" s="34" t="e">
        <f>SUM(G71/F71)</f>
        <v>#DIV/0!</v>
      </c>
      <c r="J71" s="33">
        <f>SUM(G71/H71)</f>
        <v>0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0"/>
      <c r="H73" s="130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1"/>
      <c r="H74" s="131" t="s">
        <v>26</v>
      </c>
      <c r="I74" s="583"/>
      <c r="J74" s="583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J82"/>
  <sheetViews>
    <sheetView view="pageBreakPreview" zoomScaleNormal="100" zoomScaleSheetLayoutView="100" workbookViewId="0">
      <selection activeCell="L18" sqref="L18"/>
    </sheetView>
  </sheetViews>
  <sheetFormatPr defaultColWidth="8.69921875" defaultRowHeight="12.75" x14ac:dyDescent="0.2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410" customFormat="1" ht="15" x14ac:dyDescent="0.25">
      <c r="A1" s="368" t="s">
        <v>53</v>
      </c>
      <c r="B1" s="369"/>
      <c r="C1" s="370"/>
      <c r="D1" s="371"/>
      <c r="E1" s="371"/>
      <c r="F1" s="372"/>
      <c r="G1" s="373" t="s">
        <v>299</v>
      </c>
      <c r="H1" s="371"/>
      <c r="I1" s="371"/>
      <c r="J1" s="371"/>
    </row>
    <row r="2" spans="1:10" s="410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410" customFormat="1" ht="15" customHeight="1" x14ac:dyDescent="0.25">
      <c r="A3" s="439"/>
      <c r="B3" s="417" t="s">
        <v>888</v>
      </c>
      <c r="C3" s="435"/>
      <c r="D3" s="437"/>
      <c r="E3" s="437"/>
      <c r="F3" s="441"/>
      <c r="G3" s="421"/>
      <c r="H3" s="418"/>
      <c r="I3" s="442"/>
      <c r="J3" s="443"/>
    </row>
    <row r="4" spans="1:10" s="410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50</v>
      </c>
      <c r="I4" s="442"/>
      <c r="J4" s="443"/>
    </row>
    <row r="5" spans="1:10" s="410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410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889</v>
      </c>
      <c r="I6" s="442"/>
      <c r="J6" s="443"/>
    </row>
    <row r="7" spans="1:10" s="410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410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410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410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410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1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410" customFormat="1" ht="15" customHeight="1" x14ac:dyDescent="0.2">
      <c r="A14" s="375"/>
      <c r="B14" s="376"/>
      <c r="C14" s="376"/>
      <c r="D14" s="377"/>
      <c r="E14" s="377"/>
      <c r="F14" s="377"/>
      <c r="G14" s="374"/>
      <c r="H14" s="378"/>
      <c r="I14" s="378"/>
      <c r="J14" s="379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0</v>
      </c>
      <c r="F17" s="49">
        <f t="shared" ref="F17:F70" si="0">SUM(D17:E17)</f>
        <v>0</v>
      </c>
      <c r="G17" s="62">
        <f>SUM(G18+G46+G58+G66)</f>
        <v>0</v>
      </c>
      <c r="H17" s="52">
        <f>SUM(H18+H46+H58+H66)</f>
        <v>1000000</v>
      </c>
      <c r="I17" s="34" t="e">
        <f t="shared" ref="I17:I70" si="1">SUM(G17/F17)</f>
        <v>#DIV/0!</v>
      </c>
      <c r="J17" s="33">
        <f t="shared" ref="J17:J69" si="2">SUM(G17/H17)</f>
        <v>0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0</v>
      </c>
      <c r="F18" s="49">
        <f t="shared" si="0"/>
        <v>0</v>
      </c>
      <c r="G18" s="62">
        <f>SUM(G19+G22+G32+G42)</f>
        <v>0</v>
      </c>
      <c r="H18" s="52">
        <f>SUM(H19+H22+H32+H42)</f>
        <v>1000000</v>
      </c>
      <c r="I18" s="34" t="e">
        <f t="shared" si="1"/>
        <v>#DIV/0!</v>
      </c>
      <c r="J18" s="33">
        <f t="shared" si="2"/>
        <v>0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51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03"/>
      <c r="H20" s="104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03"/>
      <c r="H21" s="104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0</v>
      </c>
      <c r="F22" s="68">
        <f t="shared" si="0"/>
        <v>0</v>
      </c>
      <c r="G22" s="64">
        <f>SUM(G23:G31)</f>
        <v>0</v>
      </c>
      <c r="H22" s="50">
        <f>SUM(H23:H31)</f>
        <v>0</v>
      </c>
      <c r="I22" s="24" t="e">
        <f t="shared" si="1"/>
        <v>#DIV/0!</v>
      </c>
      <c r="J22" s="23" t="e">
        <f t="shared" si="2"/>
        <v>#DIV/0!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03"/>
      <c r="H23" s="104"/>
      <c r="I23" s="24" t="e">
        <f t="shared" si="1"/>
        <v>#DIV/0!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03"/>
      <c r="H24" s="104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03"/>
      <c r="H25" s="104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03"/>
      <c r="H26" s="104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03"/>
      <c r="H27" s="104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6"/>
      <c r="H28" s="104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6"/>
      <c r="H29" s="104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6"/>
      <c r="H30" s="104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105"/>
      <c r="F31" s="42">
        <f t="shared" si="0"/>
        <v>0</v>
      </c>
      <c r="G31" s="106"/>
      <c r="H31" s="104"/>
      <c r="I31" s="24" t="e">
        <f t="shared" si="1"/>
        <v>#DIV/0!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3">
        <f>SUM(G33:G40)</f>
        <v>0</v>
      </c>
      <c r="H32" s="50">
        <f>SUM(H33:H40)</f>
        <v>1000000</v>
      </c>
      <c r="I32" s="24" t="e">
        <f t="shared" si="1"/>
        <v>#DIV/0!</v>
      </c>
      <c r="J32" s="23">
        <f t="shared" si="2"/>
        <v>0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6"/>
      <c r="H33" s="104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6"/>
      <c r="H34" s="104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467"/>
      <c r="F35" s="468">
        <f t="shared" si="0"/>
        <v>0</v>
      </c>
      <c r="G35" s="469"/>
      <c r="H35" s="104">
        <v>1000000</v>
      </c>
      <c r="I35" s="24" t="e">
        <f t="shared" si="1"/>
        <v>#DIV/0!</v>
      </c>
      <c r="J35" s="23">
        <f t="shared" si="2"/>
        <v>0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4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4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4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4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4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7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0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4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4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4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8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65">
        <f>SUM(G48:G53)</f>
        <v>0</v>
      </c>
      <c r="H47" s="42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9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4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6"/>
      <c r="H50" s="104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4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4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4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65">
        <f>SUM(G55:G57)</f>
        <v>0</v>
      </c>
      <c r="H54" s="42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6"/>
      <c r="H55" s="104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4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09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09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09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09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09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09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09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09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09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09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09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0</v>
      </c>
      <c r="F71" s="49">
        <f>SUM(D71:E71)</f>
        <v>0</v>
      </c>
      <c r="G71" s="62">
        <f>SUM(G17+G70)</f>
        <v>0</v>
      </c>
      <c r="H71" s="49">
        <f>SUM(H17+H70)</f>
        <v>1000000</v>
      </c>
      <c r="I71" s="34" t="e">
        <f>SUM(G71/F71)</f>
        <v>#DIV/0!</v>
      </c>
      <c r="J71" s="33">
        <f>SUM(G71/H71)</f>
        <v>0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0"/>
      <c r="H73" s="130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1"/>
      <c r="H74" s="131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I74:J74"/>
    <mergeCell ref="A13:J13"/>
  </mergeCells>
  <pageMargins left="0.7" right="0.7" top="0.75" bottom="0.75" header="0.3" footer="0.3"/>
  <pageSetup paperSize="9" scale="62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J82"/>
  <sheetViews>
    <sheetView view="pageBreakPreview" zoomScaleNormal="100" zoomScaleSheetLayoutView="100" workbookViewId="0">
      <selection activeCell="K19" sqref="K19"/>
    </sheetView>
  </sheetViews>
  <sheetFormatPr defaultColWidth="8.69921875" defaultRowHeight="12.75" x14ac:dyDescent="0.2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410" customFormat="1" ht="15" x14ac:dyDescent="0.25">
      <c r="A1" s="368" t="s">
        <v>53</v>
      </c>
      <c r="B1" s="369"/>
      <c r="C1" s="370"/>
      <c r="D1" s="371"/>
      <c r="E1" s="371"/>
      <c r="F1" s="372"/>
      <c r="G1" s="373" t="s">
        <v>299</v>
      </c>
      <c r="H1" s="371"/>
      <c r="I1" s="371"/>
      <c r="J1" s="371"/>
    </row>
    <row r="2" spans="1:10" s="410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410" customFormat="1" ht="15" customHeight="1" x14ac:dyDescent="0.25">
      <c r="A3" s="439"/>
      <c r="B3" s="417" t="s">
        <v>892</v>
      </c>
      <c r="C3" s="435"/>
      <c r="D3" s="437"/>
      <c r="E3" s="437"/>
      <c r="F3" s="441"/>
      <c r="G3" s="421"/>
      <c r="H3" s="418"/>
      <c r="I3" s="442"/>
      <c r="J3" s="443"/>
    </row>
    <row r="4" spans="1:10" s="410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10</v>
      </c>
      <c r="I4" s="442"/>
      <c r="J4" s="443"/>
    </row>
    <row r="5" spans="1:10" s="410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410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891</v>
      </c>
      <c r="I6" s="442"/>
      <c r="J6" s="443"/>
    </row>
    <row r="7" spans="1:10" s="410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410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410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410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410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1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11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410" customFormat="1" ht="15" customHeight="1" x14ac:dyDescent="0.2">
      <c r="A14" s="375"/>
      <c r="B14" s="376"/>
      <c r="C14" s="376"/>
      <c r="D14" s="377"/>
      <c r="E14" s="377"/>
      <c r="F14" s="377"/>
      <c r="G14" s="374"/>
      <c r="H14" s="378"/>
      <c r="I14" s="378"/>
      <c r="J14" s="379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0</v>
      </c>
      <c r="F17" s="49">
        <f t="shared" ref="F17:F70" si="0">SUM(D17:E17)</f>
        <v>0</v>
      </c>
      <c r="G17" s="49">
        <f>SUM(G18+G46+G58+G66)</f>
        <v>0</v>
      </c>
      <c r="H17" s="62">
        <f>SUM(H18+H46+H58+H66)</f>
        <v>366000</v>
      </c>
      <c r="I17" s="34" t="e">
        <f t="shared" ref="I17:I70" si="1">SUM(G17/F17)</f>
        <v>#DIV/0!</v>
      </c>
      <c r="J17" s="33">
        <f t="shared" ref="J17:J69" si="2">SUM(G17/H17)</f>
        <v>0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0</v>
      </c>
      <c r="F18" s="49">
        <f t="shared" si="0"/>
        <v>0</v>
      </c>
      <c r="G18" s="49">
        <f>SUM(G19+G22+G32+G42)</f>
        <v>0</v>
      </c>
      <c r="H18" s="62">
        <f>SUM(H19+H22+H32+H42)</f>
        <v>366000</v>
      </c>
      <c r="I18" s="34" t="e">
        <f t="shared" si="1"/>
        <v>#DIV/0!</v>
      </c>
      <c r="J18" s="33">
        <f t="shared" si="2"/>
        <v>0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0</v>
      </c>
      <c r="F22" s="68">
        <f t="shared" si="0"/>
        <v>0</v>
      </c>
      <c r="G22" s="68">
        <f>SUM(G23:G31)</f>
        <v>0</v>
      </c>
      <c r="H22" s="64">
        <f>SUM(H23:H31)</f>
        <v>0</v>
      </c>
      <c r="I22" s="24" t="e">
        <f t="shared" si="1"/>
        <v>#DIV/0!</v>
      </c>
      <c r="J22" s="23" t="e">
        <f t="shared" si="2"/>
        <v>#DIV/0!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10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105"/>
      <c r="F31" s="42">
        <f t="shared" si="0"/>
        <v>0</v>
      </c>
      <c r="G31" s="102"/>
      <c r="H31" s="106"/>
      <c r="I31" s="24" t="e">
        <f t="shared" si="1"/>
        <v>#DIV/0!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366000</v>
      </c>
      <c r="I32" s="24" t="e">
        <f t="shared" si="1"/>
        <v>#DIV/0!</v>
      </c>
      <c r="J32" s="23">
        <f t="shared" si="2"/>
        <v>0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>
        <v>361000</v>
      </c>
      <c r="I35" s="24" t="e">
        <f t="shared" si="1"/>
        <v>#DIV/0!</v>
      </c>
      <c r="J35" s="23">
        <f t="shared" si="2"/>
        <v>0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>
        <v>5000</v>
      </c>
      <c r="I37" s="24" t="e">
        <f t="shared" si="1"/>
        <v>#DIV/0!</v>
      </c>
      <c r="J37" s="23">
        <f t="shared" si="2"/>
        <v>0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0</v>
      </c>
      <c r="F71" s="49">
        <f>SUM(D71:E71)</f>
        <v>0</v>
      </c>
      <c r="G71" s="49">
        <f>SUM(G17+G70)</f>
        <v>0</v>
      </c>
      <c r="H71" s="62">
        <f>SUM(H17+H70)</f>
        <v>366000</v>
      </c>
      <c r="I71" s="34" t="e">
        <f>SUM(G71/F71)</f>
        <v>#DIV/0!</v>
      </c>
      <c r="J71" s="33">
        <f>SUM(G71/H71)</f>
        <v>0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0"/>
      <c r="H73" s="130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1"/>
      <c r="H74" s="131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2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J82"/>
  <sheetViews>
    <sheetView view="pageBreakPreview" zoomScaleNormal="100" zoomScaleSheetLayoutView="100" workbookViewId="0">
      <selection activeCell="L22" sqref="L22"/>
    </sheetView>
  </sheetViews>
  <sheetFormatPr defaultColWidth="8.69921875" defaultRowHeight="12.75" x14ac:dyDescent="0.2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410" customFormat="1" ht="15" x14ac:dyDescent="0.25">
      <c r="A1" s="368" t="s">
        <v>53</v>
      </c>
      <c r="B1" s="369"/>
      <c r="C1" s="370"/>
      <c r="D1" s="371"/>
      <c r="E1" s="371"/>
      <c r="F1" s="372"/>
      <c r="G1" s="373" t="s">
        <v>299</v>
      </c>
      <c r="H1" s="371"/>
      <c r="I1" s="371"/>
      <c r="J1" s="371"/>
    </row>
    <row r="2" spans="1:10" s="410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410" customFormat="1" ht="15" customHeight="1" x14ac:dyDescent="0.25">
      <c r="A3" s="439"/>
      <c r="B3" s="417" t="s">
        <v>893</v>
      </c>
      <c r="C3" s="435"/>
      <c r="D3" s="437"/>
      <c r="E3" s="437"/>
      <c r="F3" s="441"/>
      <c r="G3" s="421"/>
      <c r="H3" s="418"/>
      <c r="I3" s="442"/>
      <c r="J3" s="443"/>
    </row>
    <row r="4" spans="1:10" s="410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10</v>
      </c>
      <c r="I4" s="442"/>
      <c r="J4" s="443"/>
    </row>
    <row r="5" spans="1:10" s="410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410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 t="s">
        <v>894</v>
      </c>
      <c r="I6" s="442"/>
      <c r="J6" s="443"/>
    </row>
    <row r="7" spans="1:10" s="410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410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410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410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410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1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11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410" customFormat="1" ht="15" customHeight="1" x14ac:dyDescent="0.2">
      <c r="A14" s="375"/>
      <c r="B14" s="376"/>
      <c r="C14" s="376"/>
      <c r="D14" s="377"/>
      <c r="E14" s="377"/>
      <c r="F14" s="377"/>
      <c r="G14" s="374"/>
      <c r="H14" s="378"/>
      <c r="I14" s="378"/>
      <c r="J14" s="379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0</v>
      </c>
      <c r="F17" s="49">
        <f t="shared" ref="F17:F70" si="0">SUM(D17:E17)</f>
        <v>0</v>
      </c>
      <c r="G17" s="49">
        <f>SUM(G18+G46+G58+G66)</f>
        <v>0</v>
      </c>
      <c r="H17" s="62">
        <f>SUM(H18+H46+H58+H66)</f>
        <v>190000</v>
      </c>
      <c r="I17" s="34" t="e">
        <f t="shared" ref="I17:I70" si="1">SUM(G17/F17)</f>
        <v>#DIV/0!</v>
      </c>
      <c r="J17" s="33">
        <f t="shared" ref="J17:J69" si="2">SUM(G17/H17)</f>
        <v>0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0</v>
      </c>
      <c r="F18" s="49">
        <f t="shared" si="0"/>
        <v>0</v>
      </c>
      <c r="G18" s="49">
        <f>SUM(G19+G22+G32+G42)</f>
        <v>0</v>
      </c>
      <c r="H18" s="62">
        <f>SUM(H19+H22+H32+H42)</f>
        <v>80000</v>
      </c>
      <c r="I18" s="34" t="e">
        <f t="shared" si="1"/>
        <v>#DIV/0!</v>
      </c>
      <c r="J18" s="33">
        <f t="shared" si="2"/>
        <v>0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0</v>
      </c>
      <c r="F22" s="68">
        <f t="shared" si="0"/>
        <v>0</v>
      </c>
      <c r="G22" s="68">
        <f>SUM(G23:G31)</f>
        <v>0</v>
      </c>
      <c r="H22" s="64">
        <f>SUM(H23:H31)</f>
        <v>0</v>
      </c>
      <c r="I22" s="24" t="e">
        <f t="shared" si="1"/>
        <v>#DIV/0!</v>
      </c>
      <c r="J22" s="23" t="e">
        <f t="shared" si="2"/>
        <v>#DIV/0!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10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105"/>
      <c r="F31" s="42">
        <f t="shared" si="0"/>
        <v>0</v>
      </c>
      <c r="G31" s="102"/>
      <c r="H31" s="106"/>
      <c r="I31" s="24" t="e">
        <f t="shared" si="1"/>
        <v>#DIV/0!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80000</v>
      </c>
      <c r="I32" s="24" t="e">
        <f t="shared" si="1"/>
        <v>#DIV/0!</v>
      </c>
      <c r="J32" s="23">
        <f t="shared" si="2"/>
        <v>0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>
        <v>80000</v>
      </c>
      <c r="I35" s="24" t="e">
        <f t="shared" si="1"/>
        <v>#DIV/0!</v>
      </c>
      <c r="J35" s="23">
        <f t="shared" si="2"/>
        <v>0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110000</v>
      </c>
      <c r="I46" s="34" t="e">
        <f t="shared" si="1"/>
        <v>#DIV/0!</v>
      </c>
      <c r="J46" s="33">
        <f t="shared" si="2"/>
        <v>0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110000</v>
      </c>
      <c r="I54" s="24" t="e">
        <f t="shared" si="1"/>
        <v>#DIV/0!</v>
      </c>
      <c r="J54" s="23">
        <f t="shared" si="2"/>
        <v>0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>
        <v>110000</v>
      </c>
      <c r="I55" s="24" t="e">
        <f t="shared" si="1"/>
        <v>#DIV/0!</v>
      </c>
      <c r="J55" s="23">
        <f t="shared" si="2"/>
        <v>0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0</v>
      </c>
      <c r="F71" s="49">
        <f>SUM(D71:E71)</f>
        <v>0</v>
      </c>
      <c r="G71" s="49">
        <f>SUM(G17+G70)</f>
        <v>0</v>
      </c>
      <c r="H71" s="62">
        <f>SUM(H17+H70)</f>
        <v>190000</v>
      </c>
      <c r="I71" s="34" t="e">
        <f>SUM(G71/F71)</f>
        <v>#DIV/0!</v>
      </c>
      <c r="J71" s="33">
        <f>SUM(G71/H71)</f>
        <v>0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0"/>
      <c r="H73" s="130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1"/>
      <c r="H74" s="131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2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J82"/>
  <sheetViews>
    <sheetView view="pageBreakPreview" zoomScaleNormal="100" zoomScaleSheetLayoutView="100" workbookViewId="0">
      <selection activeCell="H6" sqref="H6"/>
    </sheetView>
  </sheetViews>
  <sheetFormatPr defaultColWidth="8.69921875" defaultRowHeight="12.75" x14ac:dyDescent="0.2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410" customFormat="1" ht="15" x14ac:dyDescent="0.25">
      <c r="A1" s="368" t="s">
        <v>53</v>
      </c>
      <c r="B1" s="369"/>
      <c r="C1" s="370"/>
      <c r="D1" s="371"/>
      <c r="E1" s="371"/>
      <c r="F1" s="372"/>
      <c r="G1" s="373" t="s">
        <v>299</v>
      </c>
      <c r="H1" s="371"/>
      <c r="I1" s="371"/>
      <c r="J1" s="371"/>
    </row>
    <row r="2" spans="1:10" s="410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410" customFormat="1" ht="15" customHeight="1" x14ac:dyDescent="0.25">
      <c r="A3" s="439"/>
      <c r="B3" s="417"/>
      <c r="C3" s="435"/>
      <c r="D3" s="437"/>
      <c r="E3" s="437"/>
      <c r="F3" s="441"/>
      <c r="G3" s="421"/>
      <c r="H3" s="418"/>
      <c r="I3" s="442"/>
      <c r="J3" s="443"/>
    </row>
    <row r="4" spans="1:10" s="410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50</v>
      </c>
      <c r="I4" s="442"/>
      <c r="J4" s="443"/>
    </row>
    <row r="5" spans="1:10" s="410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410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/>
      <c r="I6" s="442"/>
      <c r="J6" s="443"/>
    </row>
    <row r="7" spans="1:10" s="410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410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410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410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410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1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59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410" customFormat="1" ht="15" customHeight="1" x14ac:dyDescent="0.2">
      <c r="A14" s="375"/>
      <c r="B14" s="376"/>
      <c r="C14" s="376"/>
      <c r="D14" s="377"/>
      <c r="E14" s="377"/>
      <c r="F14" s="377"/>
      <c r="G14" s="374"/>
      <c r="H14" s="378"/>
      <c r="I14" s="378"/>
      <c r="J14" s="379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0</v>
      </c>
      <c r="F17" s="49">
        <f t="shared" ref="F17:F70" si="0">SUM(D17:E17)</f>
        <v>0</v>
      </c>
      <c r="G17" s="62">
        <f>SUM(G18+G46+G58+G66)</f>
        <v>0</v>
      </c>
      <c r="H17" s="52">
        <f>SUM(H18+H46+H58+H66)</f>
        <v>0</v>
      </c>
      <c r="I17" s="34" t="e">
        <f t="shared" ref="I17:I70" si="1">SUM(G17/F17)</f>
        <v>#DIV/0!</v>
      </c>
      <c r="J17" s="33" t="e">
        <f t="shared" ref="J17:J69" si="2">SUM(G17/H17)</f>
        <v>#DIV/0!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0</v>
      </c>
      <c r="F18" s="49">
        <f t="shared" si="0"/>
        <v>0</v>
      </c>
      <c r="G18" s="62">
        <f>SUM(G19+G22+G32+G42)</f>
        <v>0</v>
      </c>
      <c r="H18" s="52">
        <f>SUM(H19+H22+H32+H42)</f>
        <v>0</v>
      </c>
      <c r="I18" s="34" t="e">
        <f t="shared" si="1"/>
        <v>#DIV/0!</v>
      </c>
      <c r="J18" s="33" t="e">
        <f t="shared" si="2"/>
        <v>#DIV/0!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3">
        <f>SUM(G20:G21)</f>
        <v>0</v>
      </c>
      <c r="H19" s="51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03"/>
      <c r="H20" s="104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03"/>
      <c r="H21" s="104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0</v>
      </c>
      <c r="F22" s="68">
        <f t="shared" si="0"/>
        <v>0</v>
      </c>
      <c r="G22" s="64">
        <f>SUM(G23:G31)</f>
        <v>0</v>
      </c>
      <c r="H22" s="50">
        <f>SUM(H23:H31)</f>
        <v>0</v>
      </c>
      <c r="I22" s="24" t="e">
        <f t="shared" si="1"/>
        <v>#DIV/0!</v>
      </c>
      <c r="J22" s="23" t="e">
        <f t="shared" si="2"/>
        <v>#DIV/0!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03"/>
      <c r="H23" s="104"/>
      <c r="I23" s="24" t="e">
        <f t="shared" si="1"/>
        <v>#DIV/0!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03"/>
      <c r="H24" s="104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03"/>
      <c r="H25" s="104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03"/>
      <c r="H26" s="104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03"/>
      <c r="H27" s="104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6"/>
      <c r="H28" s="104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6"/>
      <c r="H29" s="104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6"/>
      <c r="H30" s="104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105"/>
      <c r="F31" s="42">
        <f t="shared" si="0"/>
        <v>0</v>
      </c>
      <c r="G31" s="106"/>
      <c r="H31" s="104"/>
      <c r="I31" s="24" t="e">
        <f t="shared" si="1"/>
        <v>#DIV/0!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3">
        <f>SUM(G33:G40)</f>
        <v>0</v>
      </c>
      <c r="H32" s="50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6"/>
      <c r="H33" s="104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6"/>
      <c r="H34" s="104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467"/>
      <c r="F35" s="468">
        <f t="shared" si="0"/>
        <v>0</v>
      </c>
      <c r="G35" s="469"/>
      <c r="H35" s="104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6"/>
      <c r="H36" s="104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6"/>
      <c r="H37" s="104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6"/>
      <c r="H38" s="104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6"/>
      <c r="H39" s="104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6"/>
      <c r="H40" s="104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7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40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6"/>
      <c r="H43" s="104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6"/>
      <c r="H44" s="104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6"/>
      <c r="H45" s="104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8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65">
        <f>SUM(G48:G53)</f>
        <v>0</v>
      </c>
      <c r="H47" s="42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8"/>
      <c r="H48" s="109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6"/>
      <c r="H49" s="104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6"/>
      <c r="H50" s="104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6"/>
      <c r="H51" s="104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6"/>
      <c r="H52" s="104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6"/>
      <c r="H53" s="104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65">
        <f>SUM(G55:G57)</f>
        <v>0</v>
      </c>
      <c r="H54" s="42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6"/>
      <c r="H55" s="104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6"/>
      <c r="H56" s="104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1"/>
      <c r="H57" s="109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66">
        <f>SUM(G59:G65)</f>
        <v>0</v>
      </c>
      <c r="H58" s="35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1"/>
      <c r="H59" s="109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1"/>
      <c r="H60" s="109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1"/>
      <c r="H61" s="109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1"/>
      <c r="H62" s="109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1"/>
      <c r="H63" s="109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1"/>
      <c r="H64" s="109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1"/>
      <c r="H65" s="109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66">
        <f>SUM(G67:G69)</f>
        <v>0</v>
      </c>
      <c r="H66" s="35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1"/>
      <c r="H67" s="109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1"/>
      <c r="H68" s="109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1"/>
      <c r="H69" s="109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112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0</v>
      </c>
      <c r="F71" s="49">
        <f>SUM(D71:E71)</f>
        <v>0</v>
      </c>
      <c r="G71" s="62">
        <f>SUM(G17+G70)</f>
        <v>0</v>
      </c>
      <c r="H71" s="49">
        <f>SUM(H17+H70)</f>
        <v>0</v>
      </c>
      <c r="I71" s="34" t="e">
        <f>SUM(G71/F71)</f>
        <v>#DIV/0!</v>
      </c>
      <c r="J71" s="33" t="e">
        <f>SUM(G71/H71)</f>
        <v>#DIV/0!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0"/>
      <c r="H73" s="130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1"/>
      <c r="H74" s="131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2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J82"/>
  <sheetViews>
    <sheetView view="pageBreakPreview" zoomScaleNormal="100" zoomScaleSheetLayoutView="100" workbookViewId="0">
      <selection activeCell="H6" sqref="H6"/>
    </sheetView>
  </sheetViews>
  <sheetFormatPr defaultColWidth="8.69921875" defaultRowHeight="12.75" x14ac:dyDescent="0.2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410" customFormat="1" ht="15" x14ac:dyDescent="0.25">
      <c r="A1" s="368" t="s">
        <v>53</v>
      </c>
      <c r="B1" s="369"/>
      <c r="C1" s="370"/>
      <c r="D1" s="371"/>
      <c r="E1" s="371"/>
      <c r="F1" s="372"/>
      <c r="G1" s="373" t="s">
        <v>299</v>
      </c>
      <c r="H1" s="371"/>
      <c r="I1" s="371"/>
      <c r="J1" s="371"/>
    </row>
    <row r="2" spans="1:10" s="410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410" customFormat="1" ht="15" customHeight="1" x14ac:dyDescent="0.25">
      <c r="A3" s="439"/>
      <c r="B3" s="417"/>
      <c r="C3" s="435"/>
      <c r="D3" s="437"/>
      <c r="E3" s="437"/>
      <c r="F3" s="441"/>
      <c r="G3" s="421"/>
      <c r="H3" s="418"/>
      <c r="I3" s="442"/>
      <c r="J3" s="443"/>
    </row>
    <row r="4" spans="1:10" s="410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10</v>
      </c>
      <c r="I4" s="442"/>
      <c r="J4" s="443"/>
    </row>
    <row r="5" spans="1:10" s="410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410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/>
      <c r="I6" s="442"/>
      <c r="J6" s="443"/>
    </row>
    <row r="7" spans="1:10" s="410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410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410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410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410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1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11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410" customFormat="1" ht="15" customHeight="1" x14ac:dyDescent="0.2">
      <c r="A14" s="375"/>
      <c r="B14" s="376"/>
      <c r="C14" s="376"/>
      <c r="D14" s="377"/>
      <c r="E14" s="377"/>
      <c r="F14" s="377"/>
      <c r="G14" s="374"/>
      <c r="H14" s="378"/>
      <c r="I14" s="378"/>
      <c r="J14" s="379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0</v>
      </c>
      <c r="F17" s="49">
        <f t="shared" ref="F17:F70" si="0">SUM(D17:E17)</f>
        <v>0</v>
      </c>
      <c r="G17" s="49">
        <f>SUM(G18+G46+G58+G66)</f>
        <v>0</v>
      </c>
      <c r="H17" s="62">
        <f>SUM(H18+H46+H58+H66)</f>
        <v>0</v>
      </c>
      <c r="I17" s="34" t="e">
        <f t="shared" ref="I17:I70" si="1">SUM(G17/F17)</f>
        <v>#DIV/0!</v>
      </c>
      <c r="J17" s="33" t="e">
        <f t="shared" ref="J17:J69" si="2">SUM(G17/H17)</f>
        <v>#DIV/0!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0</v>
      </c>
      <c r="F18" s="49">
        <f t="shared" si="0"/>
        <v>0</v>
      </c>
      <c r="G18" s="49">
        <f>SUM(G19+G22+G32+G42)</f>
        <v>0</v>
      </c>
      <c r="H18" s="62">
        <f>SUM(H19+H22+H32+H42)</f>
        <v>0</v>
      </c>
      <c r="I18" s="34" t="e">
        <f t="shared" si="1"/>
        <v>#DIV/0!</v>
      </c>
      <c r="J18" s="33" t="e">
        <f t="shared" si="2"/>
        <v>#DIV/0!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0</v>
      </c>
      <c r="F22" s="68">
        <f t="shared" si="0"/>
        <v>0</v>
      </c>
      <c r="G22" s="68">
        <f>SUM(G23:G31)</f>
        <v>0</v>
      </c>
      <c r="H22" s="64">
        <f>SUM(H23:H31)</f>
        <v>0</v>
      </c>
      <c r="I22" s="24" t="e">
        <f t="shared" si="1"/>
        <v>#DIV/0!</v>
      </c>
      <c r="J22" s="23" t="e">
        <f t="shared" si="2"/>
        <v>#DIV/0!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10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105"/>
      <c r="F31" s="42">
        <f t="shared" si="0"/>
        <v>0</v>
      </c>
      <c r="G31" s="102"/>
      <c r="H31" s="106"/>
      <c r="I31" s="24" t="e">
        <f t="shared" si="1"/>
        <v>#DIV/0!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0</v>
      </c>
      <c r="F71" s="49">
        <f>SUM(D71:E71)</f>
        <v>0</v>
      </c>
      <c r="G71" s="49">
        <f>SUM(G17+G70)</f>
        <v>0</v>
      </c>
      <c r="H71" s="62">
        <f>SUM(H17+H70)</f>
        <v>0</v>
      </c>
      <c r="I71" s="34" t="e">
        <f>SUM(G71/F71)</f>
        <v>#DIV/0!</v>
      </c>
      <c r="J71" s="33" t="e">
        <f>SUM(G71/H71)</f>
        <v>#DIV/0!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0"/>
      <c r="H73" s="130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1"/>
      <c r="H74" s="131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62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J82"/>
  <sheetViews>
    <sheetView view="pageBreakPreview" topLeftCell="A4" zoomScaleNormal="100" zoomScaleSheetLayoutView="100" workbookViewId="0">
      <pane ySplit="12" topLeftCell="A16" activePane="bottomLeft" state="frozen"/>
      <selection activeCell="A4" sqref="A4"/>
      <selection pane="bottomLeft" activeCell="H6" sqref="H6"/>
    </sheetView>
  </sheetViews>
  <sheetFormatPr defaultColWidth="8.69921875" defaultRowHeight="12.75" x14ac:dyDescent="0.2"/>
  <cols>
    <col min="1" max="1" width="7.69921875" style="20" customWidth="1"/>
    <col min="2" max="2" width="25.69921875" style="20" customWidth="1"/>
    <col min="3" max="3" width="5.69921875" style="20" customWidth="1"/>
    <col min="4" max="6" width="9.69921875" style="20" customWidth="1"/>
    <col min="7" max="7" width="11.69921875" style="20" customWidth="1"/>
    <col min="8" max="8" width="10.69921875" style="20" customWidth="1"/>
    <col min="9" max="10" width="6.19921875" style="20" customWidth="1"/>
    <col min="11" max="16384" width="8.69921875" style="20"/>
  </cols>
  <sheetData>
    <row r="1" spans="1:10" s="410" customFormat="1" ht="15" x14ac:dyDescent="0.25">
      <c r="A1" s="368" t="s">
        <v>53</v>
      </c>
      <c r="B1" s="369"/>
      <c r="C1" s="370"/>
      <c r="D1" s="371"/>
      <c r="E1" s="371"/>
      <c r="F1" s="372"/>
      <c r="G1" s="373" t="s">
        <v>299</v>
      </c>
      <c r="H1" s="371"/>
      <c r="I1" s="371"/>
      <c r="J1" s="371"/>
    </row>
    <row r="2" spans="1:10" s="410" customFormat="1" ht="30" customHeight="1" x14ac:dyDescent="0.25">
      <c r="A2" s="439" t="s">
        <v>15</v>
      </c>
      <c r="B2" s="417" t="s">
        <v>473</v>
      </c>
      <c r="C2" s="435"/>
      <c r="D2" s="436"/>
      <c r="E2" s="436"/>
      <c r="F2" s="440"/>
      <c r="G2" s="419" t="s">
        <v>29</v>
      </c>
      <c r="H2" s="140" t="s">
        <v>474</v>
      </c>
      <c r="I2" s="436"/>
      <c r="J2" s="436"/>
    </row>
    <row r="3" spans="1:10" s="410" customFormat="1" ht="15" customHeight="1" x14ac:dyDescent="0.25">
      <c r="A3" s="439"/>
      <c r="B3" s="417" t="s">
        <v>893</v>
      </c>
      <c r="C3" s="435"/>
      <c r="D3" s="437"/>
      <c r="E3" s="437"/>
      <c r="F3" s="441"/>
      <c r="G3" s="421"/>
      <c r="H3" s="418"/>
      <c r="I3" s="442"/>
      <c r="J3" s="443"/>
    </row>
    <row r="4" spans="1:10" s="410" customFormat="1" ht="15" customHeight="1" x14ac:dyDescent="0.25">
      <c r="A4" s="444" t="s">
        <v>25</v>
      </c>
      <c r="B4" s="417" t="s">
        <v>475</v>
      </c>
      <c r="C4" s="435"/>
      <c r="D4" s="437"/>
      <c r="E4" s="437"/>
      <c r="F4" s="440"/>
      <c r="G4" s="419" t="s">
        <v>20</v>
      </c>
      <c r="H4" s="422">
        <v>10</v>
      </c>
      <c r="I4" s="442"/>
      <c r="J4" s="443"/>
    </row>
    <row r="5" spans="1:10" s="410" customFormat="1" ht="15" customHeight="1" x14ac:dyDescent="0.2">
      <c r="A5" s="445"/>
      <c r="B5" s="119"/>
      <c r="C5" s="446"/>
      <c r="D5" s="447"/>
      <c r="E5" s="447"/>
      <c r="F5" s="440"/>
      <c r="G5" s="421"/>
      <c r="H5" s="418"/>
      <c r="I5" s="442"/>
      <c r="J5" s="443"/>
    </row>
    <row r="6" spans="1:10" s="410" customFormat="1" ht="15" customHeight="1" x14ac:dyDescent="0.2">
      <c r="A6" s="448" t="s">
        <v>16</v>
      </c>
      <c r="B6" s="422">
        <v>4200885910002</v>
      </c>
      <c r="C6" s="446"/>
      <c r="D6" s="449"/>
      <c r="E6" s="449"/>
      <c r="F6" s="440"/>
      <c r="G6" s="419" t="s">
        <v>28</v>
      </c>
      <c r="H6" s="140"/>
      <c r="I6" s="442"/>
      <c r="J6" s="443"/>
    </row>
    <row r="7" spans="1:10" s="410" customFormat="1" ht="15" customHeight="1" x14ac:dyDescent="0.2">
      <c r="A7" s="448"/>
      <c r="B7" s="418"/>
      <c r="C7" s="446"/>
      <c r="D7" s="449"/>
      <c r="E7" s="449"/>
      <c r="F7" s="440"/>
      <c r="G7" s="421"/>
      <c r="H7" s="418"/>
      <c r="I7" s="450"/>
      <c r="J7" s="450"/>
    </row>
    <row r="8" spans="1:10" s="410" customFormat="1" ht="15" customHeight="1" x14ac:dyDescent="0.2">
      <c r="A8" s="440" t="s">
        <v>27</v>
      </c>
      <c r="B8" s="427" t="s">
        <v>476</v>
      </c>
      <c r="C8" s="446"/>
      <c r="D8" s="449"/>
      <c r="E8" s="449"/>
      <c r="F8" s="451"/>
      <c r="G8" s="428" t="s">
        <v>23</v>
      </c>
      <c r="H8" s="429" t="s">
        <v>433</v>
      </c>
      <c r="I8" s="450"/>
      <c r="J8" s="450"/>
    </row>
    <row r="9" spans="1:10" s="410" customFormat="1" ht="15" customHeight="1" x14ac:dyDescent="0.2">
      <c r="A9" s="448"/>
      <c r="B9" s="452"/>
      <c r="C9" s="446"/>
      <c r="D9" s="449"/>
      <c r="E9" s="449"/>
      <c r="F9" s="440"/>
      <c r="G9" s="428" t="s">
        <v>52</v>
      </c>
      <c r="H9" s="429"/>
      <c r="I9" s="450"/>
      <c r="J9" s="450"/>
    </row>
    <row r="10" spans="1:10" s="410" customFormat="1" ht="15" customHeight="1" x14ac:dyDescent="0.2">
      <c r="A10" s="440"/>
      <c r="B10" s="453"/>
      <c r="C10" s="454"/>
      <c r="D10" s="455"/>
      <c r="E10" s="455"/>
      <c r="F10" s="451"/>
      <c r="G10" s="428" t="s">
        <v>24</v>
      </c>
      <c r="H10" s="430" t="s">
        <v>18</v>
      </c>
      <c r="I10" s="456"/>
      <c r="J10" s="450"/>
    </row>
    <row r="11" spans="1:10" s="410" customFormat="1" ht="15" customHeight="1" x14ac:dyDescent="0.2">
      <c r="A11" s="454"/>
      <c r="B11" s="457"/>
      <c r="C11" s="454"/>
      <c r="D11" s="455"/>
      <c r="E11" s="455"/>
      <c r="F11" s="440"/>
      <c r="G11" s="458"/>
      <c r="H11" s="453"/>
      <c r="I11" s="456"/>
      <c r="J11" s="450"/>
    </row>
    <row r="12" spans="1:10" s="411" customFormat="1" ht="15" customHeight="1" x14ac:dyDescent="0.25">
      <c r="A12" s="662" t="s">
        <v>303</v>
      </c>
      <c r="B12" s="662"/>
      <c r="C12" s="662"/>
      <c r="D12" s="662"/>
      <c r="E12" s="662"/>
      <c r="F12" s="662"/>
      <c r="G12" s="662"/>
      <c r="H12" s="662"/>
      <c r="I12" s="662"/>
      <c r="J12" s="662"/>
    </row>
    <row r="13" spans="1:10" s="411" customFormat="1" ht="15" customHeight="1" x14ac:dyDescent="0.25">
      <c r="A13" s="663" t="s">
        <v>900</v>
      </c>
      <c r="B13" s="663"/>
      <c r="C13" s="663"/>
      <c r="D13" s="663"/>
      <c r="E13" s="663"/>
      <c r="F13" s="663"/>
      <c r="G13" s="663"/>
      <c r="H13" s="663"/>
      <c r="I13" s="663"/>
      <c r="J13" s="663"/>
    </row>
    <row r="14" spans="1:10" s="410" customFormat="1" ht="15" customHeight="1" x14ac:dyDescent="0.2">
      <c r="A14" s="375"/>
      <c r="B14" s="376"/>
      <c r="C14" s="376"/>
      <c r="D14" s="377"/>
      <c r="E14" s="377"/>
      <c r="F14" s="377"/>
      <c r="G14" s="374"/>
      <c r="H14" s="378"/>
      <c r="I14" s="378"/>
      <c r="J14" s="379" t="s">
        <v>56</v>
      </c>
    </row>
    <row r="15" spans="1:10" ht="96" customHeight="1" x14ac:dyDescent="0.2">
      <c r="A15" s="59" t="s">
        <v>265</v>
      </c>
      <c r="B15" s="59" t="s">
        <v>104</v>
      </c>
      <c r="C15" s="59" t="s">
        <v>103</v>
      </c>
      <c r="D15" s="69" t="s">
        <v>301</v>
      </c>
      <c r="E15" s="69" t="s">
        <v>14</v>
      </c>
      <c r="F15" s="69" t="s">
        <v>50</v>
      </c>
      <c r="G15" s="60" t="s">
        <v>298</v>
      </c>
      <c r="H15" s="58" t="s">
        <v>101</v>
      </c>
      <c r="I15" s="58" t="s">
        <v>302</v>
      </c>
      <c r="J15" s="58" t="s">
        <v>13</v>
      </c>
    </row>
    <row r="16" spans="1:10" ht="12" customHeight="1" x14ac:dyDescent="0.2">
      <c r="A16" s="57">
        <v>1</v>
      </c>
      <c r="B16" s="57">
        <v>2</v>
      </c>
      <c r="C16" s="57">
        <v>3</v>
      </c>
      <c r="D16" s="56">
        <v>4</v>
      </c>
      <c r="E16" s="56">
        <v>5</v>
      </c>
      <c r="F16" s="56" t="s">
        <v>12</v>
      </c>
      <c r="G16" s="61">
        <v>7</v>
      </c>
      <c r="H16" s="55">
        <v>8</v>
      </c>
      <c r="I16" s="55">
        <v>9</v>
      </c>
      <c r="J16" s="55">
        <v>10</v>
      </c>
    </row>
    <row r="17" spans="1:10" ht="18.75" customHeight="1" x14ac:dyDescent="0.2">
      <c r="A17" s="31">
        <v>1</v>
      </c>
      <c r="B17" s="27" t="s">
        <v>0</v>
      </c>
      <c r="C17" s="36"/>
      <c r="D17" s="49">
        <f>SUM(D18+D46+D58+D66)</f>
        <v>0</v>
      </c>
      <c r="E17" s="49">
        <f>SUM(E18+E46+E58+E66)</f>
        <v>0</v>
      </c>
      <c r="F17" s="49">
        <f t="shared" ref="F17:F70" si="0">SUM(D17:E17)</f>
        <v>0</v>
      </c>
      <c r="G17" s="49">
        <f>SUM(G18+G46+G58+G66)</f>
        <v>0</v>
      </c>
      <c r="H17" s="62">
        <f>SUM(H18+H46+H58+H66)</f>
        <v>0</v>
      </c>
      <c r="I17" s="34" t="e">
        <f t="shared" ref="I17:I70" si="1">SUM(G17/F17)</f>
        <v>#DIV/0!</v>
      </c>
      <c r="J17" s="33" t="e">
        <f t="shared" ref="J17:J69" si="2">SUM(G17/H17)</f>
        <v>#DIV/0!</v>
      </c>
    </row>
    <row r="18" spans="1:10" ht="18.75" customHeight="1" x14ac:dyDescent="0.2">
      <c r="A18" s="28">
        <v>2</v>
      </c>
      <c r="B18" s="27" t="s">
        <v>1</v>
      </c>
      <c r="C18" s="36">
        <v>610000</v>
      </c>
      <c r="D18" s="49">
        <f>SUM(D19+D22+D32+D42)</f>
        <v>0</v>
      </c>
      <c r="E18" s="49">
        <f>SUM(E19+E22+E32+E42)</f>
        <v>0</v>
      </c>
      <c r="F18" s="49">
        <f t="shared" si="0"/>
        <v>0</v>
      </c>
      <c r="G18" s="49">
        <f>SUM(G19+G22+G32+G42)</f>
        <v>0</v>
      </c>
      <c r="H18" s="62">
        <f>SUM(H19+H22+H32+H42)</f>
        <v>0</v>
      </c>
      <c r="I18" s="34" t="e">
        <f t="shared" si="1"/>
        <v>#DIV/0!</v>
      </c>
      <c r="J18" s="33" t="e">
        <f t="shared" si="2"/>
        <v>#DIV/0!</v>
      </c>
    </row>
    <row r="19" spans="1:10" ht="15" customHeight="1" x14ac:dyDescent="0.2">
      <c r="A19" s="28">
        <v>3</v>
      </c>
      <c r="B19" s="44" t="s">
        <v>2</v>
      </c>
      <c r="C19" s="43">
        <v>611000</v>
      </c>
      <c r="D19" s="67">
        <f>SUM(D20:D21)</f>
        <v>0</v>
      </c>
      <c r="E19" s="67">
        <f>SUM(E20:E21)</f>
        <v>0</v>
      </c>
      <c r="F19" s="67">
        <f t="shared" si="0"/>
        <v>0</v>
      </c>
      <c r="G19" s="67">
        <f>SUM(G20:G21)</f>
        <v>0</v>
      </c>
      <c r="H19" s="63">
        <f>SUM(H20:H21)</f>
        <v>0</v>
      </c>
      <c r="I19" s="24" t="e">
        <f t="shared" si="1"/>
        <v>#DIV/0!</v>
      </c>
      <c r="J19" s="23" t="e">
        <f t="shared" si="2"/>
        <v>#DIV/0!</v>
      </c>
    </row>
    <row r="20" spans="1:10" ht="15" customHeight="1" x14ac:dyDescent="0.2">
      <c r="A20" s="31">
        <v>4</v>
      </c>
      <c r="B20" s="45" t="s">
        <v>297</v>
      </c>
      <c r="C20" s="30">
        <v>611100</v>
      </c>
      <c r="D20" s="102"/>
      <c r="E20" s="102"/>
      <c r="F20" s="46">
        <f t="shared" si="0"/>
        <v>0</v>
      </c>
      <c r="G20" s="110"/>
      <c r="H20" s="103"/>
      <c r="I20" s="24" t="e">
        <f t="shared" si="1"/>
        <v>#DIV/0!</v>
      </c>
      <c r="J20" s="23" t="e">
        <f t="shared" si="2"/>
        <v>#DIV/0!</v>
      </c>
    </row>
    <row r="21" spans="1:10" ht="15" customHeight="1" x14ac:dyDescent="0.2">
      <c r="A21" s="28">
        <v>5</v>
      </c>
      <c r="B21" s="45" t="s">
        <v>296</v>
      </c>
      <c r="C21" s="30">
        <v>611200</v>
      </c>
      <c r="D21" s="102"/>
      <c r="E21" s="102"/>
      <c r="F21" s="46">
        <f t="shared" si="0"/>
        <v>0</v>
      </c>
      <c r="G21" s="110"/>
      <c r="H21" s="103"/>
      <c r="I21" s="24" t="e">
        <f t="shared" si="1"/>
        <v>#DIV/0!</v>
      </c>
      <c r="J21" s="23" t="e">
        <f t="shared" si="2"/>
        <v>#DIV/0!</v>
      </c>
    </row>
    <row r="22" spans="1:10" ht="25.5" customHeight="1" x14ac:dyDescent="0.2">
      <c r="A22" s="31">
        <v>6</v>
      </c>
      <c r="B22" s="44" t="s">
        <v>3</v>
      </c>
      <c r="C22" s="43">
        <v>613000</v>
      </c>
      <c r="D22" s="68">
        <f>SUM(D23:D31)</f>
        <v>0</v>
      </c>
      <c r="E22" s="68">
        <f>SUM(E23:E31)</f>
        <v>0</v>
      </c>
      <c r="F22" s="68">
        <f t="shared" si="0"/>
        <v>0</v>
      </c>
      <c r="G22" s="68">
        <f>SUM(G23:G31)</f>
        <v>0</v>
      </c>
      <c r="H22" s="64">
        <f>SUM(H23:H31)</f>
        <v>0</v>
      </c>
      <c r="I22" s="24" t="e">
        <f t="shared" si="1"/>
        <v>#DIV/0!</v>
      </c>
      <c r="J22" s="23" t="e">
        <f t="shared" si="2"/>
        <v>#DIV/0!</v>
      </c>
    </row>
    <row r="23" spans="1:10" ht="15" customHeight="1" x14ac:dyDescent="0.2">
      <c r="A23" s="28">
        <v>7</v>
      </c>
      <c r="B23" s="45" t="s">
        <v>295</v>
      </c>
      <c r="C23" s="30">
        <v>613100</v>
      </c>
      <c r="D23" s="102"/>
      <c r="E23" s="102"/>
      <c r="F23" s="46">
        <f t="shared" si="0"/>
        <v>0</v>
      </c>
      <c r="G23" s="110"/>
      <c r="H23" s="103"/>
      <c r="I23" s="24" t="e">
        <f t="shared" si="1"/>
        <v>#DIV/0!</v>
      </c>
      <c r="J23" s="23" t="e">
        <f t="shared" si="2"/>
        <v>#DIV/0!</v>
      </c>
    </row>
    <row r="24" spans="1:10" ht="15" customHeight="1" x14ac:dyDescent="0.2">
      <c r="A24" s="31">
        <v>8</v>
      </c>
      <c r="B24" s="71" t="s">
        <v>33</v>
      </c>
      <c r="C24" s="30">
        <v>613200</v>
      </c>
      <c r="D24" s="102"/>
      <c r="E24" s="102"/>
      <c r="F24" s="46">
        <f t="shared" si="0"/>
        <v>0</v>
      </c>
      <c r="G24" s="110"/>
      <c r="H24" s="103"/>
      <c r="I24" s="24" t="e">
        <f t="shared" si="1"/>
        <v>#DIV/0!</v>
      </c>
      <c r="J24" s="23" t="e">
        <f t="shared" si="2"/>
        <v>#DIV/0!</v>
      </c>
    </row>
    <row r="25" spans="1:10" ht="15" customHeight="1" x14ac:dyDescent="0.2">
      <c r="A25" s="28">
        <v>9</v>
      </c>
      <c r="B25" s="71" t="s">
        <v>32</v>
      </c>
      <c r="C25" s="30">
        <v>613300</v>
      </c>
      <c r="D25" s="102"/>
      <c r="E25" s="102"/>
      <c r="F25" s="46">
        <f t="shared" si="0"/>
        <v>0</v>
      </c>
      <c r="G25" s="110"/>
      <c r="H25" s="103"/>
      <c r="I25" s="24" t="e">
        <f t="shared" si="1"/>
        <v>#DIV/0!</v>
      </c>
      <c r="J25" s="23" t="e">
        <f t="shared" si="2"/>
        <v>#DIV/0!</v>
      </c>
    </row>
    <row r="26" spans="1:10" ht="15" customHeight="1" x14ac:dyDescent="0.2">
      <c r="A26" s="31">
        <v>10</v>
      </c>
      <c r="B26" s="71" t="s">
        <v>51</v>
      </c>
      <c r="C26" s="30">
        <v>613400</v>
      </c>
      <c r="D26" s="102"/>
      <c r="E26" s="102"/>
      <c r="F26" s="46">
        <f t="shared" si="0"/>
        <v>0</v>
      </c>
      <c r="G26" s="110"/>
      <c r="H26" s="103"/>
      <c r="I26" s="24" t="e">
        <f t="shared" si="1"/>
        <v>#DIV/0!</v>
      </c>
      <c r="J26" s="23" t="e">
        <f t="shared" si="2"/>
        <v>#DIV/0!</v>
      </c>
    </row>
    <row r="27" spans="1:10" ht="15" customHeight="1" x14ac:dyDescent="0.2">
      <c r="A27" s="28">
        <v>11</v>
      </c>
      <c r="B27" s="71" t="s">
        <v>294</v>
      </c>
      <c r="C27" s="30">
        <v>613500</v>
      </c>
      <c r="D27" s="102"/>
      <c r="E27" s="102"/>
      <c r="F27" s="46">
        <f t="shared" si="0"/>
        <v>0</v>
      </c>
      <c r="G27" s="110"/>
      <c r="H27" s="103"/>
      <c r="I27" s="24" t="e">
        <f t="shared" si="1"/>
        <v>#DIV/0!</v>
      </c>
      <c r="J27" s="23" t="e">
        <f t="shared" si="2"/>
        <v>#DIV/0!</v>
      </c>
    </row>
    <row r="28" spans="1:10" ht="15" customHeight="1" x14ac:dyDescent="0.2">
      <c r="A28" s="31">
        <v>12</v>
      </c>
      <c r="B28" s="71" t="s">
        <v>40</v>
      </c>
      <c r="C28" s="30">
        <v>613600</v>
      </c>
      <c r="D28" s="105"/>
      <c r="E28" s="105"/>
      <c r="F28" s="42">
        <f t="shared" si="0"/>
        <v>0</v>
      </c>
      <c r="G28" s="102"/>
      <c r="H28" s="106"/>
      <c r="I28" s="24" t="e">
        <f t="shared" si="1"/>
        <v>#DIV/0!</v>
      </c>
      <c r="J28" s="23" t="e">
        <f t="shared" si="2"/>
        <v>#DIV/0!</v>
      </c>
    </row>
    <row r="29" spans="1:10" ht="15" customHeight="1" x14ac:dyDescent="0.2">
      <c r="A29" s="28">
        <v>13</v>
      </c>
      <c r="B29" s="71" t="s">
        <v>293</v>
      </c>
      <c r="C29" s="30">
        <v>613700</v>
      </c>
      <c r="D29" s="105"/>
      <c r="E29" s="105"/>
      <c r="F29" s="42">
        <f t="shared" si="0"/>
        <v>0</v>
      </c>
      <c r="G29" s="102"/>
      <c r="H29" s="106"/>
      <c r="I29" s="24" t="e">
        <f t="shared" si="1"/>
        <v>#DIV/0!</v>
      </c>
      <c r="J29" s="23" t="e">
        <f t="shared" si="2"/>
        <v>#DIV/0!</v>
      </c>
    </row>
    <row r="30" spans="1:10" ht="25.5" customHeight="1" x14ac:dyDescent="0.2">
      <c r="A30" s="31">
        <v>14</v>
      </c>
      <c r="B30" s="71" t="s">
        <v>292</v>
      </c>
      <c r="C30" s="30">
        <v>613800</v>
      </c>
      <c r="D30" s="105"/>
      <c r="E30" s="105"/>
      <c r="F30" s="42">
        <f t="shared" si="0"/>
        <v>0</v>
      </c>
      <c r="G30" s="102"/>
      <c r="H30" s="106"/>
      <c r="I30" s="24" t="e">
        <f t="shared" si="1"/>
        <v>#DIV/0!</v>
      </c>
      <c r="J30" s="23" t="e">
        <f t="shared" si="2"/>
        <v>#DIV/0!</v>
      </c>
    </row>
    <row r="31" spans="1:10" ht="15" customHeight="1" x14ac:dyDescent="0.2">
      <c r="A31" s="28">
        <v>15</v>
      </c>
      <c r="B31" s="45" t="s">
        <v>30</v>
      </c>
      <c r="C31" s="30">
        <v>613900</v>
      </c>
      <c r="D31" s="105"/>
      <c r="E31" s="105"/>
      <c r="F31" s="42">
        <f t="shared" si="0"/>
        <v>0</v>
      </c>
      <c r="G31" s="102"/>
      <c r="H31" s="106"/>
      <c r="I31" s="24" t="e">
        <f t="shared" si="1"/>
        <v>#DIV/0!</v>
      </c>
      <c r="J31" s="23" t="e">
        <f t="shared" si="2"/>
        <v>#DIV/0!</v>
      </c>
    </row>
    <row r="32" spans="1:10" ht="25.5" customHeight="1" x14ac:dyDescent="0.2">
      <c r="A32" s="31">
        <v>16</v>
      </c>
      <c r="B32" s="44" t="s">
        <v>4</v>
      </c>
      <c r="C32" s="43">
        <v>614000</v>
      </c>
      <c r="D32" s="42">
        <f>SUM(D33:D40)</f>
        <v>0</v>
      </c>
      <c r="E32" s="42">
        <f>SUM(E33:E40)</f>
        <v>0</v>
      </c>
      <c r="F32" s="42">
        <f t="shared" si="0"/>
        <v>0</v>
      </c>
      <c r="G32" s="67">
        <f>SUM(G33:G40)</f>
        <v>0</v>
      </c>
      <c r="H32" s="63">
        <f>SUM(H33:H40)</f>
        <v>0</v>
      </c>
      <c r="I32" s="24" t="e">
        <f t="shared" si="1"/>
        <v>#DIV/0!</v>
      </c>
      <c r="J32" s="23" t="e">
        <f t="shared" si="2"/>
        <v>#DIV/0!</v>
      </c>
    </row>
    <row r="33" spans="1:10" ht="15" customHeight="1" x14ac:dyDescent="0.2">
      <c r="A33" s="28">
        <v>17</v>
      </c>
      <c r="B33" s="39" t="s">
        <v>34</v>
      </c>
      <c r="C33" s="30">
        <v>614100</v>
      </c>
      <c r="D33" s="105"/>
      <c r="E33" s="105"/>
      <c r="F33" s="42">
        <f t="shared" si="0"/>
        <v>0</v>
      </c>
      <c r="G33" s="102"/>
      <c r="H33" s="106"/>
      <c r="I33" s="24" t="e">
        <f t="shared" si="1"/>
        <v>#DIV/0!</v>
      </c>
      <c r="J33" s="23" t="e">
        <f t="shared" si="2"/>
        <v>#DIV/0!</v>
      </c>
    </row>
    <row r="34" spans="1:10" ht="15" customHeight="1" x14ac:dyDescent="0.2">
      <c r="A34" s="31">
        <v>18</v>
      </c>
      <c r="B34" s="39" t="s">
        <v>41</v>
      </c>
      <c r="C34" s="30">
        <v>614200</v>
      </c>
      <c r="D34" s="105"/>
      <c r="E34" s="105"/>
      <c r="F34" s="42">
        <f t="shared" si="0"/>
        <v>0</v>
      </c>
      <c r="G34" s="102"/>
      <c r="H34" s="106"/>
      <c r="I34" s="24" t="e">
        <f t="shared" si="1"/>
        <v>#DIV/0!</v>
      </c>
      <c r="J34" s="23" t="e">
        <f t="shared" si="2"/>
        <v>#DIV/0!</v>
      </c>
    </row>
    <row r="35" spans="1:10" ht="15" customHeight="1" x14ac:dyDescent="0.2">
      <c r="A35" s="28">
        <v>19</v>
      </c>
      <c r="B35" s="39" t="s">
        <v>42</v>
      </c>
      <c r="C35" s="30">
        <v>614300</v>
      </c>
      <c r="D35" s="105"/>
      <c r="E35" s="105"/>
      <c r="F35" s="42">
        <f t="shared" si="0"/>
        <v>0</v>
      </c>
      <c r="G35" s="102"/>
      <c r="H35" s="106"/>
      <c r="I35" s="24" t="e">
        <f t="shared" si="1"/>
        <v>#DIV/0!</v>
      </c>
      <c r="J35" s="23" t="e">
        <f t="shared" si="2"/>
        <v>#DIV/0!</v>
      </c>
    </row>
    <row r="36" spans="1:10" ht="15" customHeight="1" x14ac:dyDescent="0.2">
      <c r="A36" s="31">
        <v>20</v>
      </c>
      <c r="B36" s="45" t="s">
        <v>291</v>
      </c>
      <c r="C36" s="30">
        <v>614400</v>
      </c>
      <c r="D36" s="105"/>
      <c r="E36" s="105"/>
      <c r="F36" s="42">
        <f t="shared" si="0"/>
        <v>0</v>
      </c>
      <c r="G36" s="102"/>
      <c r="H36" s="106"/>
      <c r="I36" s="24" t="e">
        <f t="shared" si="1"/>
        <v>#DIV/0!</v>
      </c>
      <c r="J36" s="23" t="e">
        <f t="shared" si="2"/>
        <v>#DIV/0!</v>
      </c>
    </row>
    <row r="37" spans="1:10" ht="25.5" customHeight="1" x14ac:dyDescent="0.2">
      <c r="A37" s="28">
        <v>21</v>
      </c>
      <c r="B37" s="100" t="s">
        <v>290</v>
      </c>
      <c r="C37" s="30">
        <v>614500</v>
      </c>
      <c r="D37" s="105"/>
      <c r="E37" s="105"/>
      <c r="F37" s="42">
        <f t="shared" si="0"/>
        <v>0</v>
      </c>
      <c r="G37" s="102"/>
      <c r="H37" s="106"/>
      <c r="I37" s="24" t="e">
        <f t="shared" si="1"/>
        <v>#DIV/0!</v>
      </c>
      <c r="J37" s="23" t="e">
        <f t="shared" si="2"/>
        <v>#DIV/0!</v>
      </c>
    </row>
    <row r="38" spans="1:10" ht="15" customHeight="1" x14ac:dyDescent="0.2">
      <c r="A38" s="31">
        <v>22</v>
      </c>
      <c r="B38" s="45" t="s">
        <v>289</v>
      </c>
      <c r="C38" s="30">
        <v>614600</v>
      </c>
      <c r="D38" s="105"/>
      <c r="E38" s="105"/>
      <c r="F38" s="42">
        <f t="shared" si="0"/>
        <v>0</v>
      </c>
      <c r="G38" s="102"/>
      <c r="H38" s="106"/>
      <c r="I38" s="24" t="e">
        <f t="shared" si="1"/>
        <v>#DIV/0!</v>
      </c>
      <c r="J38" s="23" t="e">
        <f t="shared" si="2"/>
        <v>#DIV/0!</v>
      </c>
    </row>
    <row r="39" spans="1:10" ht="15" customHeight="1" x14ac:dyDescent="0.2">
      <c r="A39" s="28">
        <v>23</v>
      </c>
      <c r="B39" s="39" t="s">
        <v>288</v>
      </c>
      <c r="C39" s="30">
        <v>614700</v>
      </c>
      <c r="D39" s="105"/>
      <c r="E39" s="105"/>
      <c r="F39" s="42">
        <f t="shared" si="0"/>
        <v>0</v>
      </c>
      <c r="G39" s="102"/>
      <c r="H39" s="106"/>
      <c r="I39" s="24" t="e">
        <f t="shared" si="1"/>
        <v>#DIV/0!</v>
      </c>
      <c r="J39" s="23" t="e">
        <f t="shared" si="2"/>
        <v>#DIV/0!</v>
      </c>
    </row>
    <row r="40" spans="1:10" ht="15" customHeight="1" x14ac:dyDescent="0.2">
      <c r="A40" s="31">
        <v>24</v>
      </c>
      <c r="B40" s="72" t="s">
        <v>287</v>
      </c>
      <c r="C40" s="73">
        <v>614800</v>
      </c>
      <c r="D40" s="105"/>
      <c r="E40" s="105"/>
      <c r="F40" s="42">
        <f t="shared" si="0"/>
        <v>0</v>
      </c>
      <c r="G40" s="102"/>
      <c r="H40" s="106"/>
      <c r="I40" s="24" t="e">
        <f t="shared" si="1"/>
        <v>#DIV/0!</v>
      </c>
      <c r="J40" s="23" t="e">
        <f t="shared" si="2"/>
        <v>#DIV/0!</v>
      </c>
    </row>
    <row r="41" spans="1:10" ht="15" customHeight="1" x14ac:dyDescent="0.2">
      <c r="A41" s="28">
        <v>25</v>
      </c>
      <c r="B41" s="72" t="s">
        <v>31</v>
      </c>
      <c r="C41" s="73">
        <v>614900</v>
      </c>
      <c r="D41" s="105"/>
      <c r="E41" s="105"/>
      <c r="F41" s="42"/>
      <c r="G41" s="102"/>
      <c r="H41" s="108"/>
      <c r="I41" s="24"/>
      <c r="J41" s="23"/>
    </row>
    <row r="42" spans="1:10" ht="15" customHeight="1" x14ac:dyDescent="0.2">
      <c r="A42" s="31">
        <v>26</v>
      </c>
      <c r="B42" s="74" t="s">
        <v>5</v>
      </c>
      <c r="C42" s="75">
        <v>616000</v>
      </c>
      <c r="D42" s="42">
        <f>SUM(D43:D45)</f>
        <v>0</v>
      </c>
      <c r="E42" s="42">
        <f>SUM(E43:E45)</f>
        <v>0</v>
      </c>
      <c r="F42" s="42">
        <f t="shared" si="0"/>
        <v>0</v>
      </c>
      <c r="G42" s="42">
        <f>SUM(G43:G45)</f>
        <v>0</v>
      </c>
      <c r="H42" s="65">
        <f>SUM(H43:H45)</f>
        <v>0</v>
      </c>
      <c r="I42" s="24" t="e">
        <f t="shared" si="1"/>
        <v>#DIV/0!</v>
      </c>
      <c r="J42" s="23" t="e">
        <f t="shared" si="2"/>
        <v>#DIV/0!</v>
      </c>
    </row>
    <row r="43" spans="1:10" ht="15" customHeight="1" x14ac:dyDescent="0.2">
      <c r="A43" s="28">
        <v>27</v>
      </c>
      <c r="B43" s="45" t="s">
        <v>286</v>
      </c>
      <c r="C43" s="30">
        <v>616100</v>
      </c>
      <c r="D43" s="105"/>
      <c r="E43" s="105"/>
      <c r="F43" s="42">
        <f t="shared" si="0"/>
        <v>0</v>
      </c>
      <c r="G43" s="102"/>
      <c r="H43" s="106"/>
      <c r="I43" s="24" t="e">
        <f t="shared" si="1"/>
        <v>#DIV/0!</v>
      </c>
      <c r="J43" s="23" t="e">
        <f t="shared" si="2"/>
        <v>#DIV/0!</v>
      </c>
    </row>
    <row r="44" spans="1:10" ht="15" customHeight="1" x14ac:dyDescent="0.2">
      <c r="A44" s="31">
        <v>28</v>
      </c>
      <c r="B44" s="45" t="s">
        <v>285</v>
      </c>
      <c r="C44" s="30">
        <v>616200</v>
      </c>
      <c r="D44" s="105"/>
      <c r="E44" s="105"/>
      <c r="F44" s="42">
        <f t="shared" si="0"/>
        <v>0</v>
      </c>
      <c r="G44" s="102"/>
      <c r="H44" s="106"/>
      <c r="I44" s="24" t="e">
        <f t="shared" si="1"/>
        <v>#DIV/0!</v>
      </c>
      <c r="J44" s="23" t="e">
        <f t="shared" si="2"/>
        <v>#DIV/0!</v>
      </c>
    </row>
    <row r="45" spans="1:10" ht="15" customHeight="1" x14ac:dyDescent="0.2">
      <c r="A45" s="28">
        <v>29</v>
      </c>
      <c r="B45" s="45" t="s">
        <v>284</v>
      </c>
      <c r="C45" s="30">
        <v>616300</v>
      </c>
      <c r="D45" s="105"/>
      <c r="E45" s="105"/>
      <c r="F45" s="42">
        <f t="shared" si="0"/>
        <v>0</v>
      </c>
      <c r="G45" s="102"/>
      <c r="H45" s="106"/>
      <c r="I45" s="24" t="e">
        <f t="shared" si="1"/>
        <v>#DIV/0!</v>
      </c>
      <c r="J45" s="23" t="e">
        <f t="shared" si="2"/>
        <v>#DIV/0!</v>
      </c>
    </row>
    <row r="46" spans="1:10" ht="15" customHeight="1" x14ac:dyDescent="0.2">
      <c r="A46" s="28">
        <v>30</v>
      </c>
      <c r="B46" s="27" t="s">
        <v>6</v>
      </c>
      <c r="C46" s="36"/>
      <c r="D46" s="49">
        <f>SUM(D47+D54)</f>
        <v>0</v>
      </c>
      <c r="E46" s="49">
        <f>SUM(E47+E54)</f>
        <v>0</v>
      </c>
      <c r="F46" s="49">
        <f t="shared" si="0"/>
        <v>0</v>
      </c>
      <c r="G46" s="49">
        <f>SUM(G47+G54)</f>
        <v>0</v>
      </c>
      <c r="H46" s="48">
        <f>SUM(H47+H54)</f>
        <v>0</v>
      </c>
      <c r="I46" s="34" t="e">
        <f t="shared" si="1"/>
        <v>#DIV/0!</v>
      </c>
      <c r="J46" s="33" t="e">
        <f t="shared" si="2"/>
        <v>#DIV/0!</v>
      </c>
    </row>
    <row r="47" spans="1:10" ht="25.5" customHeight="1" x14ac:dyDescent="0.2">
      <c r="A47" s="31">
        <v>31</v>
      </c>
      <c r="B47" s="44" t="s">
        <v>7</v>
      </c>
      <c r="C47" s="43">
        <v>821000</v>
      </c>
      <c r="D47" s="42">
        <f>SUM(D48:D53)</f>
        <v>0</v>
      </c>
      <c r="E47" s="42">
        <f>SUM(E48:E53)</f>
        <v>0</v>
      </c>
      <c r="F47" s="42">
        <f t="shared" si="0"/>
        <v>0</v>
      </c>
      <c r="G47" s="42">
        <f>SUM(G48:G53)</f>
        <v>0</v>
      </c>
      <c r="H47" s="65">
        <f>SUM(H48:H53)</f>
        <v>0</v>
      </c>
      <c r="I47" s="24" t="e">
        <f t="shared" si="1"/>
        <v>#DIV/0!</v>
      </c>
      <c r="J47" s="23" t="e">
        <f t="shared" si="2"/>
        <v>#DIV/0!</v>
      </c>
    </row>
    <row r="48" spans="1:10" ht="25.5" customHeight="1" x14ac:dyDescent="0.2">
      <c r="A48" s="28">
        <v>32</v>
      </c>
      <c r="B48" s="47" t="s">
        <v>283</v>
      </c>
      <c r="C48" s="30">
        <v>821100</v>
      </c>
      <c r="D48" s="105"/>
      <c r="E48" s="105"/>
      <c r="F48" s="42">
        <f t="shared" si="0"/>
        <v>0</v>
      </c>
      <c r="G48" s="102"/>
      <c r="H48" s="108"/>
      <c r="I48" s="24" t="e">
        <f t="shared" si="1"/>
        <v>#DIV/0!</v>
      </c>
      <c r="J48" s="23" t="e">
        <f t="shared" si="2"/>
        <v>#DIV/0!</v>
      </c>
    </row>
    <row r="49" spans="1:10" ht="15" customHeight="1" x14ac:dyDescent="0.2">
      <c r="A49" s="31">
        <v>33</v>
      </c>
      <c r="B49" s="45" t="s">
        <v>282</v>
      </c>
      <c r="C49" s="30">
        <v>821200</v>
      </c>
      <c r="D49" s="105"/>
      <c r="E49" s="105"/>
      <c r="F49" s="42">
        <f t="shared" si="0"/>
        <v>0</v>
      </c>
      <c r="G49" s="102"/>
      <c r="H49" s="106"/>
      <c r="I49" s="24" t="e">
        <f t="shared" si="1"/>
        <v>#DIV/0!</v>
      </c>
      <c r="J49" s="23" t="e">
        <f t="shared" si="2"/>
        <v>#DIV/0!</v>
      </c>
    </row>
    <row r="50" spans="1:10" ht="15" customHeight="1" x14ac:dyDescent="0.2">
      <c r="A50" s="28">
        <v>34</v>
      </c>
      <c r="B50" s="45" t="s">
        <v>281</v>
      </c>
      <c r="C50" s="30">
        <v>821300</v>
      </c>
      <c r="D50" s="105"/>
      <c r="E50" s="105"/>
      <c r="F50" s="42">
        <f t="shared" si="0"/>
        <v>0</v>
      </c>
      <c r="G50" s="102"/>
      <c r="H50" s="106"/>
      <c r="I50" s="24" t="e">
        <f t="shared" si="1"/>
        <v>#DIV/0!</v>
      </c>
      <c r="J50" s="23" t="e">
        <f t="shared" si="2"/>
        <v>#DIV/0!</v>
      </c>
    </row>
    <row r="51" spans="1:10" ht="15" customHeight="1" x14ac:dyDescent="0.2">
      <c r="A51" s="31">
        <v>35</v>
      </c>
      <c r="B51" s="45" t="s">
        <v>280</v>
      </c>
      <c r="C51" s="30">
        <v>821400</v>
      </c>
      <c r="D51" s="105"/>
      <c r="E51" s="105"/>
      <c r="F51" s="42">
        <f t="shared" si="0"/>
        <v>0</v>
      </c>
      <c r="G51" s="102"/>
      <c r="H51" s="106"/>
      <c r="I51" s="24" t="e">
        <f t="shared" si="1"/>
        <v>#DIV/0!</v>
      </c>
      <c r="J51" s="23" t="e">
        <f t="shared" si="2"/>
        <v>#DIV/0!</v>
      </c>
    </row>
    <row r="52" spans="1:10" ht="15" customHeight="1" x14ac:dyDescent="0.2">
      <c r="A52" s="28">
        <v>36</v>
      </c>
      <c r="B52" s="45" t="s">
        <v>279</v>
      </c>
      <c r="C52" s="30">
        <v>821500</v>
      </c>
      <c r="D52" s="105"/>
      <c r="E52" s="105"/>
      <c r="F52" s="42">
        <f t="shared" si="0"/>
        <v>0</v>
      </c>
      <c r="G52" s="102"/>
      <c r="H52" s="106"/>
      <c r="I52" s="24" t="e">
        <f t="shared" si="1"/>
        <v>#DIV/0!</v>
      </c>
      <c r="J52" s="23" t="e">
        <f t="shared" si="2"/>
        <v>#DIV/0!</v>
      </c>
    </row>
    <row r="53" spans="1:10" ht="15" customHeight="1" x14ac:dyDescent="0.2">
      <c r="A53" s="31">
        <v>37</v>
      </c>
      <c r="B53" s="45" t="s">
        <v>278</v>
      </c>
      <c r="C53" s="30">
        <v>821600</v>
      </c>
      <c r="D53" s="105"/>
      <c r="E53" s="105"/>
      <c r="F53" s="42">
        <f t="shared" si="0"/>
        <v>0</v>
      </c>
      <c r="G53" s="102"/>
      <c r="H53" s="106"/>
      <c r="I53" s="24" t="e">
        <f t="shared" si="1"/>
        <v>#DIV/0!</v>
      </c>
      <c r="J53" s="23" t="e">
        <f t="shared" si="2"/>
        <v>#DIV/0!</v>
      </c>
    </row>
    <row r="54" spans="1:10" ht="15" customHeight="1" x14ac:dyDescent="0.2">
      <c r="A54" s="28">
        <v>38</v>
      </c>
      <c r="B54" s="44" t="s">
        <v>8</v>
      </c>
      <c r="C54" s="43">
        <v>615000</v>
      </c>
      <c r="D54" s="42">
        <f>SUM(D55:D57)</f>
        <v>0</v>
      </c>
      <c r="E54" s="42">
        <f>SUM(E55:E57)</f>
        <v>0</v>
      </c>
      <c r="F54" s="42">
        <f t="shared" si="0"/>
        <v>0</v>
      </c>
      <c r="G54" s="42">
        <f>SUM(G55:G57)</f>
        <v>0</v>
      </c>
      <c r="H54" s="65">
        <f>SUM(H55:H57)</f>
        <v>0</v>
      </c>
      <c r="I54" s="24" t="e">
        <f t="shared" si="1"/>
        <v>#DIV/0!</v>
      </c>
      <c r="J54" s="23" t="e">
        <f t="shared" si="2"/>
        <v>#DIV/0!</v>
      </c>
    </row>
    <row r="55" spans="1:10" ht="15" customHeight="1" x14ac:dyDescent="0.2">
      <c r="A55" s="31">
        <v>39</v>
      </c>
      <c r="B55" s="39" t="s">
        <v>277</v>
      </c>
      <c r="C55" s="41">
        <v>615100</v>
      </c>
      <c r="D55" s="105"/>
      <c r="E55" s="105"/>
      <c r="F55" s="42">
        <f t="shared" si="0"/>
        <v>0</v>
      </c>
      <c r="G55" s="102"/>
      <c r="H55" s="106"/>
      <c r="I55" s="24" t="e">
        <f t="shared" si="1"/>
        <v>#DIV/0!</v>
      </c>
      <c r="J55" s="23" t="e">
        <f t="shared" si="2"/>
        <v>#DIV/0!</v>
      </c>
    </row>
    <row r="56" spans="1:10" ht="25.5" customHeight="1" x14ac:dyDescent="0.2">
      <c r="A56" s="28">
        <v>40</v>
      </c>
      <c r="B56" s="37" t="s">
        <v>43</v>
      </c>
      <c r="C56" s="30">
        <v>615200</v>
      </c>
      <c r="D56" s="105"/>
      <c r="E56" s="105"/>
      <c r="F56" s="42">
        <f t="shared" si="0"/>
        <v>0</v>
      </c>
      <c r="G56" s="102"/>
      <c r="H56" s="106"/>
      <c r="I56" s="24" t="e">
        <f t="shared" si="1"/>
        <v>#DIV/0!</v>
      </c>
      <c r="J56" s="23" t="e">
        <f t="shared" si="2"/>
        <v>#DIV/0!</v>
      </c>
    </row>
    <row r="57" spans="1:10" ht="15" customHeight="1" x14ac:dyDescent="0.2">
      <c r="A57" s="31">
        <v>41</v>
      </c>
      <c r="B57" s="39" t="s">
        <v>276</v>
      </c>
      <c r="C57" s="30">
        <v>615300</v>
      </c>
      <c r="D57" s="110"/>
      <c r="E57" s="110"/>
      <c r="F57" s="29">
        <f t="shared" si="0"/>
        <v>0</v>
      </c>
      <c r="G57" s="110"/>
      <c r="H57" s="111"/>
      <c r="I57" s="24" t="e">
        <f t="shared" si="1"/>
        <v>#DIV/0!</v>
      </c>
      <c r="J57" s="23" t="e">
        <f t="shared" si="2"/>
        <v>#DIV/0!</v>
      </c>
    </row>
    <row r="58" spans="1:10" ht="15" customHeight="1" x14ac:dyDescent="0.2">
      <c r="A58" s="28">
        <v>42</v>
      </c>
      <c r="B58" s="38" t="s">
        <v>9</v>
      </c>
      <c r="C58" s="36">
        <v>822000</v>
      </c>
      <c r="D58" s="35">
        <f>SUM(D59:D65)</f>
        <v>0</v>
      </c>
      <c r="E58" s="35">
        <f>SUM(E59:E65)</f>
        <v>0</v>
      </c>
      <c r="F58" s="35">
        <f t="shared" si="0"/>
        <v>0</v>
      </c>
      <c r="G58" s="35">
        <f>SUM(G59:G65)</f>
        <v>0</v>
      </c>
      <c r="H58" s="66">
        <f>SUM(H59:H65)</f>
        <v>0</v>
      </c>
      <c r="I58" s="34" t="e">
        <f t="shared" si="1"/>
        <v>#DIV/0!</v>
      </c>
      <c r="J58" s="33" t="e">
        <f t="shared" si="2"/>
        <v>#DIV/0!</v>
      </c>
    </row>
    <row r="59" spans="1:10" ht="15" customHeight="1" x14ac:dyDescent="0.2">
      <c r="A59" s="31">
        <v>43</v>
      </c>
      <c r="B59" s="76" t="s">
        <v>275</v>
      </c>
      <c r="C59" s="73">
        <v>822100</v>
      </c>
      <c r="D59" s="110"/>
      <c r="E59" s="110"/>
      <c r="F59" s="29">
        <f t="shared" si="0"/>
        <v>0</v>
      </c>
      <c r="G59" s="110"/>
      <c r="H59" s="111"/>
      <c r="I59" s="24" t="e">
        <f t="shared" si="1"/>
        <v>#DIV/0!</v>
      </c>
      <c r="J59" s="23" t="e">
        <f t="shared" si="2"/>
        <v>#DIV/0!</v>
      </c>
    </row>
    <row r="60" spans="1:10" ht="25.5" customHeight="1" x14ac:dyDescent="0.2">
      <c r="A60" s="28">
        <v>44</v>
      </c>
      <c r="B60" s="76" t="s">
        <v>274</v>
      </c>
      <c r="C60" s="73">
        <v>822200</v>
      </c>
      <c r="D60" s="110"/>
      <c r="E60" s="110"/>
      <c r="F60" s="29">
        <f t="shared" si="0"/>
        <v>0</v>
      </c>
      <c r="G60" s="110"/>
      <c r="H60" s="111"/>
      <c r="I60" s="24" t="e">
        <f t="shared" si="1"/>
        <v>#DIV/0!</v>
      </c>
      <c r="J60" s="23" t="e">
        <f t="shared" si="2"/>
        <v>#DIV/0!</v>
      </c>
    </row>
    <row r="61" spans="1:10" ht="15" customHeight="1" x14ac:dyDescent="0.2">
      <c r="A61" s="31">
        <v>45</v>
      </c>
      <c r="B61" s="76" t="s">
        <v>273</v>
      </c>
      <c r="C61" s="73">
        <v>822300</v>
      </c>
      <c r="D61" s="110"/>
      <c r="E61" s="110"/>
      <c r="F61" s="29">
        <f t="shared" si="0"/>
        <v>0</v>
      </c>
      <c r="G61" s="110"/>
      <c r="H61" s="111"/>
      <c r="I61" s="24" t="e">
        <f t="shared" si="1"/>
        <v>#DIV/0!</v>
      </c>
      <c r="J61" s="23" t="e">
        <f t="shared" si="2"/>
        <v>#DIV/0!</v>
      </c>
    </row>
    <row r="62" spans="1:10" ht="15" customHeight="1" x14ac:dyDescent="0.2">
      <c r="A62" s="28">
        <v>46</v>
      </c>
      <c r="B62" s="77" t="s">
        <v>272</v>
      </c>
      <c r="C62" s="73">
        <v>822400</v>
      </c>
      <c r="D62" s="110"/>
      <c r="E62" s="110"/>
      <c r="F62" s="29">
        <f t="shared" si="0"/>
        <v>0</v>
      </c>
      <c r="G62" s="110"/>
      <c r="H62" s="111"/>
      <c r="I62" s="24" t="e">
        <f t="shared" si="1"/>
        <v>#DIV/0!</v>
      </c>
      <c r="J62" s="23" t="e">
        <f t="shared" si="2"/>
        <v>#DIV/0!</v>
      </c>
    </row>
    <row r="63" spans="1:10" ht="25.5" customHeight="1" x14ac:dyDescent="0.2">
      <c r="A63" s="31">
        <v>47</v>
      </c>
      <c r="B63" s="77" t="s">
        <v>35</v>
      </c>
      <c r="C63" s="73">
        <v>822500</v>
      </c>
      <c r="D63" s="110"/>
      <c r="E63" s="110"/>
      <c r="F63" s="29">
        <f t="shared" si="0"/>
        <v>0</v>
      </c>
      <c r="G63" s="110"/>
      <c r="H63" s="111"/>
      <c r="I63" s="24" t="e">
        <f t="shared" si="1"/>
        <v>#DIV/0!</v>
      </c>
      <c r="J63" s="23" t="e">
        <f t="shared" si="2"/>
        <v>#DIV/0!</v>
      </c>
    </row>
    <row r="64" spans="1:10" ht="15" customHeight="1" x14ac:dyDescent="0.2">
      <c r="A64" s="28">
        <v>48</v>
      </c>
      <c r="B64" s="76" t="s">
        <v>271</v>
      </c>
      <c r="C64" s="73">
        <v>822600</v>
      </c>
      <c r="D64" s="110"/>
      <c r="E64" s="110"/>
      <c r="F64" s="29">
        <f t="shared" si="0"/>
        <v>0</v>
      </c>
      <c r="G64" s="110"/>
      <c r="H64" s="111"/>
      <c r="I64" s="24" t="e">
        <f t="shared" si="1"/>
        <v>#DIV/0!</v>
      </c>
      <c r="J64" s="23" t="e">
        <f t="shared" si="2"/>
        <v>#DIV/0!</v>
      </c>
    </row>
    <row r="65" spans="1:10" ht="15" customHeight="1" x14ac:dyDescent="0.2">
      <c r="A65" s="31">
        <v>49</v>
      </c>
      <c r="B65" s="76" t="s">
        <v>270</v>
      </c>
      <c r="C65" s="73">
        <v>822700</v>
      </c>
      <c r="D65" s="110"/>
      <c r="E65" s="110"/>
      <c r="F65" s="29">
        <f t="shared" si="0"/>
        <v>0</v>
      </c>
      <c r="G65" s="110"/>
      <c r="H65" s="111"/>
      <c r="I65" s="24" t="e">
        <f t="shared" si="1"/>
        <v>#DIV/0!</v>
      </c>
      <c r="J65" s="23" t="e">
        <f t="shared" si="2"/>
        <v>#DIV/0!</v>
      </c>
    </row>
    <row r="66" spans="1:10" ht="15" customHeight="1" x14ac:dyDescent="0.2">
      <c r="A66" s="28">
        <v>50</v>
      </c>
      <c r="B66" s="27" t="s">
        <v>10</v>
      </c>
      <c r="C66" s="36">
        <v>823000</v>
      </c>
      <c r="D66" s="35">
        <f>SUM(D67:D69)</f>
        <v>0</v>
      </c>
      <c r="E66" s="35">
        <f>SUM(E67:E69)</f>
        <v>0</v>
      </c>
      <c r="F66" s="35">
        <f t="shared" si="0"/>
        <v>0</v>
      </c>
      <c r="G66" s="35">
        <f>SUM(G67:G69)</f>
        <v>0</v>
      </c>
      <c r="H66" s="66">
        <f>SUM(H67:H69)</f>
        <v>0</v>
      </c>
      <c r="I66" s="34" t="e">
        <f t="shared" si="1"/>
        <v>#DIV/0!</v>
      </c>
      <c r="J66" s="33" t="e">
        <f t="shared" si="2"/>
        <v>#DIV/0!</v>
      </c>
    </row>
    <row r="67" spans="1:10" ht="15" customHeight="1" x14ac:dyDescent="0.2">
      <c r="A67" s="31">
        <v>51</v>
      </c>
      <c r="B67" s="32" t="s">
        <v>269</v>
      </c>
      <c r="C67" s="30">
        <v>823100</v>
      </c>
      <c r="D67" s="110"/>
      <c r="E67" s="110"/>
      <c r="F67" s="29">
        <f t="shared" si="0"/>
        <v>0</v>
      </c>
      <c r="G67" s="110"/>
      <c r="H67" s="111"/>
      <c r="I67" s="24" t="e">
        <f t="shared" si="1"/>
        <v>#DIV/0!</v>
      </c>
      <c r="J67" s="23" t="e">
        <f t="shared" si="2"/>
        <v>#DIV/0!</v>
      </c>
    </row>
    <row r="68" spans="1:10" ht="15" customHeight="1" x14ac:dyDescent="0.2">
      <c r="A68" s="28">
        <v>52</v>
      </c>
      <c r="B68" s="32" t="s">
        <v>268</v>
      </c>
      <c r="C68" s="30">
        <v>823200</v>
      </c>
      <c r="D68" s="110"/>
      <c r="E68" s="110"/>
      <c r="F68" s="29">
        <f t="shared" si="0"/>
        <v>0</v>
      </c>
      <c r="G68" s="110"/>
      <c r="H68" s="111"/>
      <c r="I68" s="24" t="e">
        <f t="shared" si="1"/>
        <v>#DIV/0!</v>
      </c>
      <c r="J68" s="23" t="e">
        <f t="shared" si="2"/>
        <v>#DIV/0!</v>
      </c>
    </row>
    <row r="69" spans="1:10" ht="15" customHeight="1" x14ac:dyDescent="0.2">
      <c r="A69" s="31">
        <v>53</v>
      </c>
      <c r="B69" s="76" t="s">
        <v>267</v>
      </c>
      <c r="C69" s="73">
        <v>823300</v>
      </c>
      <c r="D69" s="110"/>
      <c r="E69" s="110"/>
      <c r="F69" s="29">
        <f t="shared" si="0"/>
        <v>0</v>
      </c>
      <c r="G69" s="110"/>
      <c r="H69" s="111"/>
      <c r="I69" s="24" t="e">
        <f t="shared" si="1"/>
        <v>#DIV/0!</v>
      </c>
      <c r="J69" s="23" t="e">
        <f t="shared" si="2"/>
        <v>#DIV/0!</v>
      </c>
    </row>
    <row r="70" spans="1:10" ht="15" customHeight="1" x14ac:dyDescent="0.2">
      <c r="A70" s="31">
        <v>54</v>
      </c>
      <c r="B70" s="27" t="s">
        <v>264</v>
      </c>
      <c r="C70" s="26"/>
      <c r="D70" s="112"/>
      <c r="E70" s="112"/>
      <c r="F70" s="25">
        <f t="shared" si="0"/>
        <v>0</v>
      </c>
      <c r="G70" s="112"/>
      <c r="H70" s="554"/>
      <c r="I70" s="34" t="e">
        <f t="shared" si="1"/>
        <v>#DIV/0!</v>
      </c>
      <c r="J70" s="33" t="e">
        <f>SUM(G70/H70)</f>
        <v>#DIV/0!</v>
      </c>
    </row>
    <row r="71" spans="1:10" ht="18.75" customHeight="1" x14ac:dyDescent="0.2">
      <c r="A71" s="28">
        <v>55</v>
      </c>
      <c r="B71" s="54" t="s">
        <v>11</v>
      </c>
      <c r="C71" s="53"/>
      <c r="D71" s="49">
        <f>SUM(D17+D70)</f>
        <v>0</v>
      </c>
      <c r="E71" s="49">
        <f>SUM(E17+E70)</f>
        <v>0</v>
      </c>
      <c r="F71" s="49">
        <f>SUM(D71:E71)</f>
        <v>0</v>
      </c>
      <c r="G71" s="49">
        <f>SUM(G17+G70)</f>
        <v>0</v>
      </c>
      <c r="H71" s="62">
        <f>SUM(H17+H70)</f>
        <v>0</v>
      </c>
      <c r="I71" s="34" t="e">
        <f>SUM(G71/F71)</f>
        <v>#DIV/0!</v>
      </c>
      <c r="J71" s="33" t="e">
        <f>SUM(G71/H71)</f>
        <v>#DIV/0!</v>
      </c>
    </row>
    <row r="72" spans="1:10" s="127" customFormat="1" ht="11.25" customHeight="1" x14ac:dyDescent="0.2"/>
    <row r="73" spans="1:10" s="127" customFormat="1" x14ac:dyDescent="0.2">
      <c r="B73" s="128"/>
      <c r="C73" s="129"/>
      <c r="D73" s="129"/>
      <c r="E73" s="129"/>
      <c r="F73" s="129"/>
      <c r="G73" s="130"/>
      <c r="H73" s="130" t="s">
        <v>100</v>
      </c>
      <c r="I73" s="129"/>
      <c r="J73" s="129"/>
    </row>
    <row r="74" spans="1:10" s="127" customFormat="1" x14ac:dyDescent="0.2">
      <c r="B74" s="128"/>
      <c r="C74" s="129"/>
      <c r="D74" s="129"/>
      <c r="E74" s="129"/>
      <c r="F74" s="129"/>
      <c r="G74" s="131"/>
      <c r="H74" s="131" t="s">
        <v>26</v>
      </c>
      <c r="I74" s="664"/>
      <c r="J74" s="664"/>
    </row>
    <row r="75" spans="1:10" s="127" customFormat="1" x14ac:dyDescent="0.2">
      <c r="B75" s="128"/>
      <c r="C75" s="129"/>
      <c r="D75" s="129"/>
      <c r="E75" s="129"/>
      <c r="F75" s="129"/>
      <c r="G75" s="129"/>
      <c r="H75" s="129"/>
      <c r="I75" s="132"/>
      <c r="J75" s="132"/>
    </row>
    <row r="76" spans="1:10" s="127" customFormat="1" ht="8.25" customHeight="1" x14ac:dyDescent="0.2">
      <c r="B76" s="128"/>
      <c r="C76" s="129"/>
      <c r="D76" s="129"/>
      <c r="E76" s="129"/>
      <c r="F76" s="129"/>
      <c r="G76" s="129"/>
      <c r="H76" s="129"/>
      <c r="I76" s="132"/>
      <c r="J76" s="132"/>
    </row>
    <row r="77" spans="1:10" s="127" customFormat="1" ht="10.5" customHeight="1" x14ac:dyDescent="0.2">
      <c r="B77" s="128"/>
      <c r="C77" s="129"/>
      <c r="D77" s="129"/>
      <c r="E77" s="129"/>
      <c r="F77" s="129"/>
      <c r="G77" s="129"/>
      <c r="H77" s="129"/>
      <c r="I77" s="132"/>
      <c r="J77" s="132"/>
    </row>
    <row r="78" spans="1:10" s="127" customFormat="1" x14ac:dyDescent="0.2">
      <c r="B78" s="133"/>
      <c r="C78" s="129"/>
      <c r="D78" s="129"/>
      <c r="E78" s="129"/>
      <c r="F78" s="129"/>
      <c r="G78" s="129"/>
      <c r="H78" s="129"/>
      <c r="I78" s="129"/>
      <c r="J78" s="129"/>
    </row>
    <row r="79" spans="1:10" s="127" customFormat="1" x14ac:dyDescent="0.2">
      <c r="B79" s="129"/>
      <c r="C79" s="129"/>
      <c r="D79" s="129"/>
      <c r="E79" s="129"/>
      <c r="F79" s="129"/>
      <c r="G79" s="129"/>
      <c r="H79" s="129"/>
      <c r="I79" s="129"/>
      <c r="J79" s="129"/>
    </row>
    <row r="80" spans="1:10" x14ac:dyDescent="0.2">
      <c r="B80" s="21"/>
      <c r="C80" s="21"/>
      <c r="D80" s="21"/>
      <c r="E80" s="21"/>
      <c r="F80" s="21"/>
      <c r="G80" s="21"/>
      <c r="H80" s="21"/>
      <c r="I80" s="21"/>
      <c r="J80" s="21"/>
    </row>
    <row r="81" spans="2:10" x14ac:dyDescent="0.2">
      <c r="B81" s="21"/>
      <c r="C81" s="21"/>
      <c r="D81" s="21"/>
      <c r="E81" s="21"/>
      <c r="F81" s="21"/>
      <c r="G81" s="21"/>
      <c r="H81" s="21"/>
      <c r="I81" s="21"/>
      <c r="J81" s="21"/>
    </row>
    <row r="82" spans="2:10" x14ac:dyDescent="0.2">
      <c r="B82" s="21"/>
      <c r="C82" s="21"/>
      <c r="D82" s="21"/>
      <c r="E82" s="21"/>
      <c r="F82" s="21"/>
      <c r="G82" s="21"/>
      <c r="H82" s="21"/>
      <c r="I82" s="21"/>
      <c r="J82" s="21"/>
    </row>
  </sheetData>
  <sheetProtection formatCells="0" formatColumns="0" formatRows="0"/>
  <mergeCells count="3">
    <mergeCell ref="A12:J12"/>
    <mergeCell ref="A13:J13"/>
    <mergeCell ref="I74:J74"/>
  </mergeCells>
  <pageMargins left="0.7" right="0.7" top="0.75" bottom="0.75" header="0.3" footer="0.3"/>
  <pageSetup paperSize="9" scale="93" fitToHeight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40"/>
  <sheetViews>
    <sheetView view="pageBreakPreview" zoomScale="90" zoomScaleNormal="100" zoomScaleSheetLayoutView="90" workbookViewId="0">
      <selection activeCell="J13" sqref="J13"/>
    </sheetView>
  </sheetViews>
  <sheetFormatPr defaultRowHeight="12.75" x14ac:dyDescent="0.2"/>
  <cols>
    <col min="1" max="1" width="8.69921875" style="20" customWidth="1"/>
    <col min="2" max="2" width="33.59765625" style="20" customWidth="1"/>
    <col min="3" max="3" width="13.19921875" style="20" customWidth="1"/>
    <col min="4" max="4" width="11.69921875" style="20" customWidth="1"/>
    <col min="5" max="5" width="7.69921875" style="21" customWidth="1"/>
    <col min="6" max="18" width="6.3984375" style="21" customWidth="1"/>
    <col min="19" max="16384" width="8.796875" style="20"/>
  </cols>
  <sheetData>
    <row r="1" spans="1:18" s="252" customFormat="1" ht="15" customHeight="1" x14ac:dyDescent="0.25">
      <c r="A1" s="244" t="s">
        <v>53</v>
      </c>
      <c r="B1" s="241"/>
      <c r="C1" s="249"/>
      <c r="D1" s="239" t="s">
        <v>391</v>
      </c>
      <c r="E1" s="250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s="252" customFormat="1" ht="30" customHeight="1" x14ac:dyDescent="0.25">
      <c r="A2" s="241" t="s">
        <v>15</v>
      </c>
      <c r="B2" s="241" t="s">
        <v>501</v>
      </c>
      <c r="C2" s="243"/>
      <c r="D2" s="242" t="s">
        <v>29</v>
      </c>
      <c r="E2" s="246" t="s">
        <v>474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1:18" s="240" customFormat="1" ht="15" customHeight="1" x14ac:dyDescent="0.25">
      <c r="A3" s="253"/>
      <c r="B3" s="253"/>
      <c r="C3" s="246"/>
      <c r="D3" s="242"/>
      <c r="E3" s="243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</row>
    <row r="4" spans="1:18" s="240" customFormat="1" ht="15" customHeight="1" x14ac:dyDescent="0.25">
      <c r="A4" s="241" t="s">
        <v>19</v>
      </c>
      <c r="B4" s="241" t="s">
        <v>475</v>
      </c>
      <c r="C4" s="243"/>
      <c r="D4" s="242" t="s">
        <v>20</v>
      </c>
      <c r="E4" s="246" t="s">
        <v>124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s="240" customFormat="1" ht="15" customHeight="1" x14ac:dyDescent="0.25">
      <c r="A5" s="255"/>
      <c r="B5" s="256"/>
      <c r="C5" s="243"/>
      <c r="D5" s="242"/>
      <c r="E5" s="243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</row>
    <row r="6" spans="1:18" s="240" customFormat="1" ht="15" customHeight="1" x14ac:dyDescent="0.2">
      <c r="A6" s="257" t="s">
        <v>16</v>
      </c>
      <c r="B6" s="242" t="s">
        <v>502</v>
      </c>
      <c r="C6" s="258"/>
      <c r="D6" s="242" t="s">
        <v>28</v>
      </c>
      <c r="E6" s="246" t="s">
        <v>392</v>
      </c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</row>
    <row r="7" spans="1:18" s="240" customFormat="1" ht="15" customHeight="1" x14ac:dyDescent="0.2">
      <c r="A7" s="246"/>
      <c r="B7" s="242"/>
      <c r="C7" s="243"/>
      <c r="D7" s="242"/>
      <c r="E7" s="246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</row>
    <row r="8" spans="1:18" s="240" customFormat="1" ht="15" customHeight="1" x14ac:dyDescent="0.2">
      <c r="A8" s="242" t="s">
        <v>27</v>
      </c>
      <c r="B8" s="242" t="s">
        <v>476</v>
      </c>
      <c r="C8" s="243"/>
      <c r="D8" s="247" t="s">
        <v>23</v>
      </c>
      <c r="E8" s="259" t="s">
        <v>392</v>
      </c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</row>
    <row r="9" spans="1:18" s="240" customFormat="1" ht="15" customHeight="1" x14ac:dyDescent="0.2">
      <c r="A9" s="246"/>
      <c r="B9" s="246"/>
      <c r="C9" s="243"/>
      <c r="D9" s="247" t="s">
        <v>52</v>
      </c>
      <c r="E9" s="259" t="s">
        <v>433</v>
      </c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</row>
    <row r="10" spans="1:18" s="240" customFormat="1" ht="15" customHeight="1" x14ac:dyDescent="0.2">
      <c r="A10" s="242"/>
      <c r="B10" s="242"/>
      <c r="C10" s="246"/>
      <c r="D10" s="247" t="s">
        <v>24</v>
      </c>
      <c r="E10" s="259" t="s">
        <v>392</v>
      </c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</row>
    <row r="11" spans="1:18" s="240" customFormat="1" ht="15" customHeight="1" x14ac:dyDescent="0.2">
      <c r="A11" s="256"/>
      <c r="B11" s="256"/>
      <c r="C11" s="246"/>
      <c r="D11" s="246"/>
      <c r="E11" s="243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</row>
    <row r="12" spans="1:18" s="261" customFormat="1" ht="15" customHeight="1" x14ac:dyDescent="0.25">
      <c r="A12" s="665" t="s">
        <v>393</v>
      </c>
      <c r="B12" s="665"/>
      <c r="C12" s="665"/>
      <c r="D12" s="665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</row>
    <row r="13" spans="1:18" s="261" customFormat="1" ht="15" customHeight="1" x14ac:dyDescent="0.25">
      <c r="A13" s="665" t="s">
        <v>394</v>
      </c>
      <c r="B13" s="665"/>
      <c r="C13" s="665"/>
      <c r="D13" s="665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</row>
    <row r="14" spans="1:18" s="248" customFormat="1" ht="15" customHeight="1" x14ac:dyDescent="0.25">
      <c r="A14" s="665" t="s">
        <v>899</v>
      </c>
      <c r="B14" s="665"/>
      <c r="C14" s="665"/>
      <c r="D14" s="665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</row>
    <row r="15" spans="1:18" s="240" customFormat="1" ht="15" customHeight="1" thickBot="1" x14ac:dyDescent="0.25">
      <c r="A15" s="245"/>
      <c r="B15" s="245"/>
      <c r="C15" s="245"/>
      <c r="D15" s="245"/>
      <c r="E15" s="165" t="s">
        <v>56</v>
      </c>
      <c r="F15" s="254"/>
      <c r="G15" s="600"/>
      <c r="H15" s="412" t="s">
        <v>472</v>
      </c>
      <c r="I15" s="254"/>
      <c r="J15" s="254"/>
      <c r="K15" s="254"/>
      <c r="L15" s="254"/>
      <c r="M15" s="254"/>
      <c r="N15" s="254"/>
      <c r="O15" s="254"/>
      <c r="P15" s="254"/>
      <c r="Q15" s="254"/>
      <c r="R15" s="254"/>
    </row>
    <row r="16" spans="1:18" ht="54" customHeight="1" thickBot="1" x14ac:dyDescent="0.25">
      <c r="A16" s="263" t="s">
        <v>395</v>
      </c>
      <c r="B16" s="264" t="s">
        <v>104</v>
      </c>
      <c r="C16" s="263" t="s">
        <v>60</v>
      </c>
      <c r="D16" s="606" t="s">
        <v>59</v>
      </c>
      <c r="E16" s="265" t="s">
        <v>396</v>
      </c>
    </row>
    <row r="17" spans="1:18" ht="12" customHeight="1" thickBot="1" x14ac:dyDescent="0.25">
      <c r="A17" s="266">
        <v>1</v>
      </c>
      <c r="B17" s="604">
        <v>2</v>
      </c>
      <c r="C17" s="605">
        <v>3</v>
      </c>
      <c r="D17" s="605">
        <v>4</v>
      </c>
      <c r="E17" s="266">
        <v>5</v>
      </c>
    </row>
    <row r="18" spans="1:18" ht="15" customHeight="1" x14ac:dyDescent="0.2">
      <c r="A18" s="267" t="s">
        <v>397</v>
      </c>
      <c r="B18" s="601" t="s">
        <v>398</v>
      </c>
      <c r="C18" s="602">
        <f>SUM(C19+C22+C26)</f>
        <v>4043548.6100000003</v>
      </c>
      <c r="D18" s="603">
        <f>SUM(D19+D22+D26)</f>
        <v>3994075.1100000003</v>
      </c>
      <c r="E18" s="608">
        <f>SUM(D18/C18)*100</f>
        <v>98.776483114914242</v>
      </c>
    </row>
    <row r="19" spans="1:18" ht="15" customHeight="1" x14ac:dyDescent="0.2">
      <c r="A19" s="268" t="s">
        <v>399</v>
      </c>
      <c r="B19" s="269" t="s">
        <v>400</v>
      </c>
      <c r="C19" s="270">
        <f>SUM(C20:C21)</f>
        <v>2589034.12</v>
      </c>
      <c r="D19" s="596">
        <f>SUM(D20:D21)</f>
        <v>2560312.77</v>
      </c>
      <c r="E19" s="609">
        <f t="shared" ref="E19:E27" si="0">SUM(D19/C19)*100</f>
        <v>98.890653862839002</v>
      </c>
    </row>
    <row r="20" spans="1:18" ht="15" customHeight="1" x14ac:dyDescent="0.2">
      <c r="A20" s="268" t="s">
        <v>401</v>
      </c>
      <c r="B20" s="271" t="s">
        <v>402</v>
      </c>
      <c r="C20" s="272">
        <v>2396787.89</v>
      </c>
      <c r="D20" s="597">
        <v>2375057.2400000002</v>
      </c>
      <c r="E20" s="610">
        <f t="shared" si="0"/>
        <v>99.093342798890731</v>
      </c>
    </row>
    <row r="21" spans="1:18" ht="15" customHeight="1" x14ac:dyDescent="0.2">
      <c r="A21" s="268" t="s">
        <v>403</v>
      </c>
      <c r="B21" s="273" t="s">
        <v>404</v>
      </c>
      <c r="C21" s="272">
        <v>192246.23</v>
      </c>
      <c r="D21" s="597">
        <v>185255.53</v>
      </c>
      <c r="E21" s="610">
        <f t="shared" si="0"/>
        <v>96.363673815606148</v>
      </c>
    </row>
    <row r="22" spans="1:18" ht="15" customHeight="1" x14ac:dyDescent="0.2">
      <c r="A22" s="268" t="s">
        <v>405</v>
      </c>
      <c r="B22" s="269" t="s">
        <v>406</v>
      </c>
      <c r="C22" s="270">
        <f>SUM(C23:C25)</f>
        <v>1419701.6600000001</v>
      </c>
      <c r="D22" s="596">
        <f>SUM(D23:D25)</f>
        <v>1408900.05</v>
      </c>
      <c r="E22" s="609">
        <f t="shared" si="0"/>
        <v>99.239163388736188</v>
      </c>
    </row>
    <row r="23" spans="1:18" ht="15" customHeight="1" x14ac:dyDescent="0.2">
      <c r="A23" s="268" t="s">
        <v>407</v>
      </c>
      <c r="B23" s="271" t="s">
        <v>408</v>
      </c>
      <c r="C23" s="272">
        <v>804285.4</v>
      </c>
      <c r="D23" s="597">
        <v>797753.24</v>
      </c>
      <c r="E23" s="610">
        <f t="shared" si="0"/>
        <v>99.187830588495075</v>
      </c>
    </row>
    <row r="24" spans="1:18" ht="15" customHeight="1" x14ac:dyDescent="0.2">
      <c r="A24" s="268" t="s">
        <v>409</v>
      </c>
      <c r="B24" s="271" t="s">
        <v>410</v>
      </c>
      <c r="C24" s="272">
        <v>557726.41</v>
      </c>
      <c r="D24" s="597">
        <v>553614.22</v>
      </c>
      <c r="E24" s="610">
        <f t="shared" si="0"/>
        <v>99.262686879038043</v>
      </c>
    </row>
    <row r="25" spans="1:18" ht="15" customHeight="1" x14ac:dyDescent="0.2">
      <c r="A25" s="268" t="s">
        <v>411</v>
      </c>
      <c r="B25" s="271" t="s">
        <v>412</v>
      </c>
      <c r="C25" s="272">
        <v>57689.85</v>
      </c>
      <c r="D25" s="597">
        <v>57532.59</v>
      </c>
      <c r="E25" s="610">
        <f t="shared" si="0"/>
        <v>99.727404387426901</v>
      </c>
    </row>
    <row r="26" spans="1:18" ht="15" customHeight="1" x14ac:dyDescent="0.2">
      <c r="A26" s="274" t="s">
        <v>413</v>
      </c>
      <c r="B26" s="269" t="s">
        <v>414</v>
      </c>
      <c r="C26" s="275">
        <v>34812.83</v>
      </c>
      <c r="D26" s="598">
        <v>24862.29</v>
      </c>
      <c r="E26" s="609">
        <f t="shared" si="0"/>
        <v>71.417032168887161</v>
      </c>
    </row>
    <row r="27" spans="1:18" ht="30" customHeight="1" thickBot="1" x14ac:dyDescent="0.25">
      <c r="A27" s="276" t="s">
        <v>415</v>
      </c>
      <c r="B27" s="277" t="s">
        <v>416</v>
      </c>
      <c r="C27" s="278">
        <v>149</v>
      </c>
      <c r="D27" s="599">
        <v>148</v>
      </c>
      <c r="E27" s="607">
        <f t="shared" si="0"/>
        <v>99.328859060402692</v>
      </c>
    </row>
    <row r="28" spans="1:18" x14ac:dyDescent="0.2">
      <c r="A28" s="279"/>
      <c r="B28" s="21"/>
      <c r="C28" s="21"/>
      <c r="D28" s="21"/>
    </row>
    <row r="29" spans="1:18" ht="12.75" customHeight="1" x14ac:dyDescent="0.2">
      <c r="A29" s="21"/>
      <c r="B29" s="21"/>
      <c r="D29" s="235" t="s">
        <v>100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x14ac:dyDescent="0.2">
      <c r="A30" s="21"/>
      <c r="B30" s="21"/>
      <c r="C30" s="280"/>
      <c r="D30" s="236" t="s">
        <v>417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x14ac:dyDescent="0.2">
      <c r="A31" s="21"/>
      <c r="B31" s="21"/>
      <c r="C31" s="281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x14ac:dyDescent="0.2">
      <c r="A32" s="21"/>
      <c r="B32" s="21"/>
      <c r="C32" s="21"/>
      <c r="D32" s="21"/>
    </row>
    <row r="33" spans="1:18" x14ac:dyDescent="0.2">
      <c r="A33" s="21"/>
      <c r="B33" s="21"/>
      <c r="C33" s="21"/>
      <c r="D33" s="21"/>
    </row>
    <row r="34" spans="1:18" x14ac:dyDescent="0.2">
      <c r="A34" s="21"/>
      <c r="B34" s="21"/>
      <c r="C34" s="21"/>
      <c r="D34" s="21"/>
    </row>
    <row r="35" spans="1:18" x14ac:dyDescent="0.2">
      <c r="A35" s="21"/>
      <c r="B35" s="21"/>
      <c r="C35" s="21"/>
      <c r="D35" s="21"/>
    </row>
    <row r="36" spans="1:18" x14ac:dyDescent="0.2">
      <c r="A36" s="21"/>
      <c r="B36" s="21"/>
      <c r="C36" s="21"/>
      <c r="D36" s="21"/>
    </row>
    <row r="37" spans="1:18" x14ac:dyDescent="0.2">
      <c r="A37" s="21"/>
      <c r="B37" s="21"/>
      <c r="C37" s="21"/>
      <c r="D37" s="21"/>
    </row>
    <row r="38" spans="1:18" x14ac:dyDescent="0.2">
      <c r="A38" s="21"/>
      <c r="B38" s="21"/>
      <c r="C38" s="21"/>
      <c r="D38" s="21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x14ac:dyDescent="0.2">
      <c r="A39" s="21"/>
      <c r="B39" s="21"/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x14ac:dyDescent="0.2">
      <c r="A40" s="21"/>
      <c r="B40" s="21"/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</sheetData>
  <mergeCells count="3">
    <mergeCell ref="A12:D12"/>
    <mergeCell ref="A13:D13"/>
    <mergeCell ref="A14:D14"/>
  </mergeCells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view="pageBreakPreview" zoomScaleNormal="100" zoomScaleSheetLayoutView="100" workbookViewId="0">
      <selection activeCell="S63" sqref="S63"/>
    </sheetView>
  </sheetViews>
  <sheetFormatPr defaultRowHeight="14.25" x14ac:dyDescent="0.2"/>
  <cols>
    <col min="1" max="1" width="3.296875" style="615" customWidth="1"/>
    <col min="2" max="2" width="20.5" style="615" customWidth="1"/>
    <col min="3" max="4" width="8.796875" style="615"/>
    <col min="5" max="16" width="4" style="615" customWidth="1"/>
    <col min="17" max="17" width="7.5" style="615" customWidth="1"/>
    <col min="18" max="16384" width="8.796875" style="615"/>
  </cols>
  <sheetData>
    <row r="1" spans="1:17" ht="15" x14ac:dyDescent="0.25">
      <c r="A1" s="611" t="s">
        <v>53</v>
      </c>
      <c r="B1" s="612"/>
      <c r="C1" s="613"/>
      <c r="D1" s="614"/>
      <c r="E1" s="613"/>
      <c r="F1" s="613"/>
      <c r="G1" s="613"/>
      <c r="H1" s="613"/>
      <c r="I1" s="688"/>
      <c r="J1" s="688"/>
      <c r="K1" s="688"/>
      <c r="L1" s="689"/>
      <c r="M1" s="690" t="s">
        <v>418</v>
      </c>
      <c r="N1" s="691"/>
      <c r="O1" s="691"/>
      <c r="P1" s="692"/>
      <c r="Q1" s="613"/>
    </row>
    <row r="2" spans="1:17" ht="15" x14ac:dyDescent="0.25">
      <c r="A2" s="616" t="s">
        <v>788</v>
      </c>
      <c r="B2" s="616"/>
      <c r="C2" s="617"/>
      <c r="D2" s="614"/>
      <c r="E2" s="613"/>
      <c r="F2" s="613"/>
      <c r="G2" s="613"/>
      <c r="H2" s="613"/>
      <c r="I2" s="613"/>
      <c r="J2" s="613"/>
      <c r="K2" s="613"/>
      <c r="L2" s="613"/>
      <c r="M2" s="693" t="s">
        <v>959</v>
      </c>
      <c r="N2" s="693"/>
      <c r="O2" s="693"/>
      <c r="P2" s="693"/>
      <c r="Q2" s="613"/>
    </row>
    <row r="3" spans="1:17" ht="15" x14ac:dyDescent="0.25">
      <c r="A3" s="618"/>
      <c r="B3" s="612"/>
      <c r="C3" s="613"/>
      <c r="D3" s="614"/>
      <c r="E3" s="613"/>
      <c r="F3" s="613"/>
      <c r="G3" s="613"/>
      <c r="H3" s="613"/>
      <c r="I3" s="613"/>
      <c r="J3" s="613"/>
      <c r="K3" s="613"/>
      <c r="L3" s="613"/>
      <c r="M3" s="614"/>
      <c r="N3" s="613"/>
      <c r="O3" s="613"/>
      <c r="P3" s="613"/>
      <c r="Q3" s="613"/>
    </row>
    <row r="4" spans="1:17" ht="15.75" x14ac:dyDescent="0.25">
      <c r="A4" s="694" t="s">
        <v>419</v>
      </c>
      <c r="B4" s="694"/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</row>
    <row r="5" spans="1:17" ht="15.75" x14ac:dyDescent="0.25">
      <c r="A5" s="694" t="s">
        <v>901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</row>
    <row r="6" spans="1:17" x14ac:dyDescent="0.2">
      <c r="A6" s="613"/>
      <c r="B6" s="613"/>
      <c r="C6" s="619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20"/>
    </row>
    <row r="7" spans="1:17" ht="15" customHeight="1" x14ac:dyDescent="0.2">
      <c r="A7" s="679" t="s">
        <v>420</v>
      </c>
      <c r="B7" s="679" t="s">
        <v>421</v>
      </c>
      <c r="C7" s="681" t="s">
        <v>948</v>
      </c>
      <c r="D7" s="673" t="s">
        <v>949</v>
      </c>
      <c r="E7" s="683" t="s">
        <v>422</v>
      </c>
      <c r="F7" s="684"/>
      <c r="G7" s="685"/>
      <c r="H7" s="685"/>
      <c r="I7" s="685"/>
      <c r="J7" s="685"/>
      <c r="K7" s="685"/>
      <c r="L7" s="685"/>
      <c r="M7" s="686"/>
      <c r="N7" s="686"/>
      <c r="O7" s="686"/>
      <c r="P7" s="687"/>
      <c r="Q7" s="673" t="s">
        <v>423</v>
      </c>
    </row>
    <row r="8" spans="1:17" ht="39.75" customHeight="1" x14ac:dyDescent="0.2">
      <c r="A8" s="679"/>
      <c r="B8" s="680"/>
      <c r="C8" s="682"/>
      <c r="D8" s="674"/>
      <c r="E8" s="621" t="s">
        <v>424</v>
      </c>
      <c r="F8" s="621" t="s">
        <v>425</v>
      </c>
      <c r="G8" s="621" t="s">
        <v>426</v>
      </c>
      <c r="H8" s="621" t="s">
        <v>427</v>
      </c>
      <c r="I8" s="621" t="s">
        <v>428</v>
      </c>
      <c r="J8" s="621" t="s">
        <v>429</v>
      </c>
      <c r="K8" s="621" t="s">
        <v>430</v>
      </c>
      <c r="L8" s="621" t="s">
        <v>431</v>
      </c>
      <c r="M8" s="621" t="s">
        <v>432</v>
      </c>
      <c r="N8" s="621" t="s">
        <v>433</v>
      </c>
      <c r="O8" s="621" t="s">
        <v>434</v>
      </c>
      <c r="P8" s="621" t="s">
        <v>435</v>
      </c>
      <c r="Q8" s="674"/>
    </row>
    <row r="9" spans="1:17" x14ac:dyDescent="0.2">
      <c r="A9" s="622" t="s">
        <v>436</v>
      </c>
      <c r="B9" s="621">
        <v>2</v>
      </c>
      <c r="C9" s="623">
        <v>3</v>
      </c>
      <c r="D9" s="624">
        <v>4</v>
      </c>
      <c r="E9" s="625">
        <v>5</v>
      </c>
      <c r="F9" s="625">
        <v>6</v>
      </c>
      <c r="G9" s="625">
        <v>7</v>
      </c>
      <c r="H9" s="625">
        <v>8</v>
      </c>
      <c r="I9" s="625">
        <v>9</v>
      </c>
      <c r="J9" s="625">
        <v>10</v>
      </c>
      <c r="K9" s="625">
        <v>11</v>
      </c>
      <c r="L9" s="625">
        <v>12</v>
      </c>
      <c r="M9" s="625">
        <v>13</v>
      </c>
      <c r="N9" s="625">
        <v>14</v>
      </c>
      <c r="O9" s="625">
        <v>15</v>
      </c>
      <c r="P9" s="625">
        <v>16</v>
      </c>
      <c r="Q9" s="625">
        <v>17</v>
      </c>
    </row>
    <row r="10" spans="1:17" x14ac:dyDescent="0.2">
      <c r="A10" s="626" t="s">
        <v>397</v>
      </c>
      <c r="B10" s="627" t="s">
        <v>539</v>
      </c>
      <c r="C10" s="628">
        <v>1</v>
      </c>
      <c r="D10" s="629">
        <v>1</v>
      </c>
      <c r="E10" s="630"/>
      <c r="F10" s="630"/>
      <c r="G10" s="630"/>
      <c r="H10" s="630"/>
      <c r="I10" s="630"/>
      <c r="J10" s="630"/>
      <c r="K10" s="630"/>
      <c r="L10" s="631"/>
      <c r="M10" s="631"/>
      <c r="N10" s="631"/>
      <c r="O10" s="631"/>
      <c r="P10" s="632"/>
      <c r="Q10" s="628">
        <v>1</v>
      </c>
    </row>
    <row r="11" spans="1:17" x14ac:dyDescent="0.2">
      <c r="A11" s="626" t="s">
        <v>399</v>
      </c>
      <c r="B11" s="627" t="s">
        <v>540</v>
      </c>
      <c r="C11" s="628">
        <v>1</v>
      </c>
      <c r="D11" s="629">
        <v>1</v>
      </c>
      <c r="E11" s="630"/>
      <c r="F11" s="630"/>
      <c r="G11" s="630"/>
      <c r="H11" s="633"/>
      <c r="I11" s="630"/>
      <c r="J11" s="630"/>
      <c r="K11" s="630"/>
      <c r="L11" s="631"/>
      <c r="M11" s="631"/>
      <c r="N11" s="631"/>
      <c r="O11" s="631"/>
      <c r="P11" s="632"/>
      <c r="Q11" s="628">
        <v>1</v>
      </c>
    </row>
    <row r="12" spans="1:17" x14ac:dyDescent="0.2">
      <c r="A12" s="626" t="s">
        <v>401</v>
      </c>
      <c r="B12" s="627" t="s">
        <v>541</v>
      </c>
      <c r="C12" s="628">
        <v>1</v>
      </c>
      <c r="D12" s="629">
        <v>1</v>
      </c>
      <c r="E12" s="630"/>
      <c r="F12" s="630"/>
      <c r="G12" s="630"/>
      <c r="H12" s="630"/>
      <c r="I12" s="630"/>
      <c r="J12" s="630"/>
      <c r="K12" s="634"/>
      <c r="L12" s="631"/>
      <c r="M12" s="631"/>
      <c r="N12" s="632"/>
      <c r="O12" s="631"/>
      <c r="P12" s="631"/>
      <c r="Q12" s="628">
        <v>1</v>
      </c>
    </row>
    <row r="13" spans="1:17" x14ac:dyDescent="0.2">
      <c r="A13" s="626" t="s">
        <v>403</v>
      </c>
      <c r="B13" s="627" t="s">
        <v>542</v>
      </c>
      <c r="C13" s="628">
        <v>0</v>
      </c>
      <c r="D13" s="629">
        <v>1</v>
      </c>
      <c r="E13" s="630"/>
      <c r="F13" s="630"/>
      <c r="G13" s="634"/>
      <c r="H13" s="633"/>
      <c r="I13" s="633"/>
      <c r="J13" s="630"/>
      <c r="K13" s="630"/>
      <c r="L13" s="631"/>
      <c r="M13" s="631"/>
      <c r="N13" s="631"/>
      <c r="O13" s="632">
        <v>1</v>
      </c>
      <c r="P13" s="632">
        <v>-1</v>
      </c>
      <c r="Q13" s="628">
        <v>0</v>
      </c>
    </row>
    <row r="14" spans="1:17" x14ac:dyDescent="0.2">
      <c r="A14" s="626" t="s">
        <v>405</v>
      </c>
      <c r="B14" s="627" t="s">
        <v>543</v>
      </c>
      <c r="C14" s="628">
        <v>8</v>
      </c>
      <c r="D14" s="629">
        <v>9</v>
      </c>
      <c r="E14" s="634">
        <v>1</v>
      </c>
      <c r="F14" s="630"/>
      <c r="G14" s="630"/>
      <c r="H14" s="633">
        <v>-1</v>
      </c>
      <c r="I14" s="633"/>
      <c r="J14" s="630"/>
      <c r="K14" s="630"/>
      <c r="L14" s="632">
        <v>1</v>
      </c>
      <c r="M14" s="631"/>
      <c r="N14" s="632"/>
      <c r="O14" s="631"/>
      <c r="P14" s="631"/>
      <c r="Q14" s="628">
        <v>9</v>
      </c>
    </row>
    <row r="15" spans="1:17" x14ac:dyDescent="0.2">
      <c r="A15" s="626" t="s">
        <v>407</v>
      </c>
      <c r="B15" s="627" t="s">
        <v>544</v>
      </c>
      <c r="C15" s="628">
        <v>1</v>
      </c>
      <c r="D15" s="629">
        <v>1</v>
      </c>
      <c r="E15" s="630"/>
      <c r="F15" s="630"/>
      <c r="G15" s="630"/>
      <c r="H15" s="633"/>
      <c r="I15" s="633"/>
      <c r="J15" s="630"/>
      <c r="K15" s="630"/>
      <c r="L15" s="631"/>
      <c r="M15" s="631"/>
      <c r="N15" s="631"/>
      <c r="O15" s="631"/>
      <c r="P15" s="631"/>
      <c r="Q15" s="628">
        <v>1</v>
      </c>
    </row>
    <row r="16" spans="1:17" x14ac:dyDescent="0.2">
      <c r="A16" s="626" t="s">
        <v>409</v>
      </c>
      <c r="B16" s="627" t="s">
        <v>545</v>
      </c>
      <c r="C16" s="628">
        <v>3</v>
      </c>
      <c r="D16" s="629">
        <v>3</v>
      </c>
      <c r="E16" s="633"/>
      <c r="F16" s="630"/>
      <c r="G16" s="630"/>
      <c r="H16" s="633"/>
      <c r="I16" s="633"/>
      <c r="J16" s="630"/>
      <c r="K16" s="634"/>
      <c r="L16" s="632"/>
      <c r="M16" s="632"/>
      <c r="N16" s="632"/>
      <c r="O16" s="632"/>
      <c r="P16" s="632">
        <v>-3</v>
      </c>
      <c r="Q16" s="628">
        <v>0</v>
      </c>
    </row>
    <row r="17" spans="1:17" x14ac:dyDescent="0.2">
      <c r="A17" s="626" t="s">
        <v>411</v>
      </c>
      <c r="B17" s="627" t="s">
        <v>546</v>
      </c>
      <c r="C17" s="628">
        <v>1</v>
      </c>
      <c r="D17" s="629">
        <v>1</v>
      </c>
      <c r="E17" s="633"/>
      <c r="F17" s="630"/>
      <c r="G17" s="630"/>
      <c r="H17" s="633"/>
      <c r="I17" s="633"/>
      <c r="J17" s="630"/>
      <c r="K17" s="634"/>
      <c r="L17" s="632"/>
      <c r="M17" s="632"/>
      <c r="N17" s="632"/>
      <c r="O17" s="632"/>
      <c r="P17" s="632">
        <v>-1</v>
      </c>
      <c r="Q17" s="628">
        <v>0</v>
      </c>
    </row>
    <row r="18" spans="1:17" x14ac:dyDescent="0.2">
      <c r="A18" s="626" t="s">
        <v>413</v>
      </c>
      <c r="B18" s="627" t="s">
        <v>547</v>
      </c>
      <c r="C18" s="628">
        <v>1</v>
      </c>
      <c r="D18" s="629">
        <v>1</v>
      </c>
      <c r="E18" s="633"/>
      <c r="F18" s="630"/>
      <c r="G18" s="630"/>
      <c r="H18" s="633"/>
      <c r="I18" s="633"/>
      <c r="J18" s="630"/>
      <c r="K18" s="634"/>
      <c r="L18" s="632"/>
      <c r="M18" s="632"/>
      <c r="N18" s="632"/>
      <c r="O18" s="632"/>
      <c r="P18" s="632">
        <v>-1</v>
      </c>
      <c r="Q18" s="628">
        <v>0</v>
      </c>
    </row>
    <row r="19" spans="1:17" x14ac:dyDescent="0.2">
      <c r="A19" s="626" t="s">
        <v>415</v>
      </c>
      <c r="B19" s="627" t="s">
        <v>548</v>
      </c>
      <c r="C19" s="628">
        <v>22</v>
      </c>
      <c r="D19" s="629">
        <v>22</v>
      </c>
      <c r="E19" s="633">
        <v>-1</v>
      </c>
      <c r="F19" s="634">
        <v>-1</v>
      </c>
      <c r="G19" s="634">
        <v>1</v>
      </c>
      <c r="H19" s="633"/>
      <c r="I19" s="633"/>
      <c r="J19" s="633">
        <v>1</v>
      </c>
      <c r="K19" s="634"/>
      <c r="L19" s="632"/>
      <c r="M19" s="632"/>
      <c r="N19" s="632"/>
      <c r="O19" s="632"/>
      <c r="P19" s="632"/>
      <c r="Q19" s="628">
        <v>22</v>
      </c>
    </row>
    <row r="20" spans="1:17" x14ac:dyDescent="0.2">
      <c r="A20" s="626" t="s">
        <v>549</v>
      </c>
      <c r="B20" s="627" t="s">
        <v>550</v>
      </c>
      <c r="C20" s="628">
        <v>1</v>
      </c>
      <c r="D20" s="629">
        <v>1</v>
      </c>
      <c r="E20" s="633"/>
      <c r="F20" s="630"/>
      <c r="G20" s="630"/>
      <c r="H20" s="633"/>
      <c r="I20" s="633"/>
      <c r="J20" s="630"/>
      <c r="K20" s="634"/>
      <c r="L20" s="632"/>
      <c r="M20" s="632"/>
      <c r="N20" s="632"/>
      <c r="O20" s="632"/>
      <c r="P20" s="632"/>
      <c r="Q20" s="628">
        <v>1</v>
      </c>
    </row>
    <row r="21" spans="1:17" x14ac:dyDescent="0.2">
      <c r="A21" s="626" t="s">
        <v>551</v>
      </c>
      <c r="B21" s="627" t="s">
        <v>552</v>
      </c>
      <c r="C21" s="628">
        <v>24</v>
      </c>
      <c r="D21" s="629">
        <v>24</v>
      </c>
      <c r="E21" s="633"/>
      <c r="F21" s="634">
        <v>-1</v>
      </c>
      <c r="G21" s="634">
        <v>2</v>
      </c>
      <c r="H21" s="633"/>
      <c r="I21" s="633"/>
      <c r="J21" s="634"/>
      <c r="K21" s="634">
        <v>1</v>
      </c>
      <c r="L21" s="632"/>
      <c r="M21" s="632"/>
      <c r="N21" s="632"/>
      <c r="O21" s="632"/>
      <c r="P21" s="632">
        <v>1</v>
      </c>
      <c r="Q21" s="628">
        <v>27</v>
      </c>
    </row>
    <row r="22" spans="1:17" x14ac:dyDescent="0.2">
      <c r="A22" s="626" t="s">
        <v>553</v>
      </c>
      <c r="B22" s="627" t="s">
        <v>554</v>
      </c>
      <c r="C22" s="628">
        <v>34</v>
      </c>
      <c r="D22" s="629">
        <v>36</v>
      </c>
      <c r="E22" s="633"/>
      <c r="F22" s="633"/>
      <c r="G22" s="633">
        <v>-3</v>
      </c>
      <c r="H22" s="633">
        <v>1</v>
      </c>
      <c r="I22" s="633"/>
      <c r="J22" s="634"/>
      <c r="K22" s="634"/>
      <c r="L22" s="632">
        <v>1</v>
      </c>
      <c r="M22" s="632"/>
      <c r="N22" s="632"/>
      <c r="O22" s="632"/>
      <c r="P22" s="632"/>
      <c r="Q22" s="628">
        <v>33</v>
      </c>
    </row>
    <row r="23" spans="1:17" x14ac:dyDescent="0.2">
      <c r="A23" s="626" t="s">
        <v>555</v>
      </c>
      <c r="B23" s="627" t="s">
        <v>556</v>
      </c>
      <c r="C23" s="628">
        <v>10</v>
      </c>
      <c r="D23" s="629">
        <v>10</v>
      </c>
      <c r="E23" s="633"/>
      <c r="F23" s="630"/>
      <c r="G23" s="633"/>
      <c r="H23" s="633"/>
      <c r="I23" s="633"/>
      <c r="J23" s="634"/>
      <c r="K23" s="634">
        <v>-1</v>
      </c>
      <c r="L23" s="632"/>
      <c r="M23" s="632"/>
      <c r="N23" s="632"/>
      <c r="O23" s="632"/>
      <c r="P23" s="632"/>
      <c r="Q23" s="628">
        <v>9</v>
      </c>
    </row>
    <row r="24" spans="1:17" x14ac:dyDescent="0.2">
      <c r="A24" s="626" t="s">
        <v>557</v>
      </c>
      <c r="B24" s="627" t="s">
        <v>558</v>
      </c>
      <c r="C24" s="628">
        <v>2</v>
      </c>
      <c r="D24" s="629">
        <v>2</v>
      </c>
      <c r="E24" s="633"/>
      <c r="F24" s="630"/>
      <c r="G24" s="630"/>
      <c r="H24" s="633"/>
      <c r="I24" s="633"/>
      <c r="J24" s="634"/>
      <c r="K24" s="634"/>
      <c r="L24" s="632"/>
      <c r="M24" s="632"/>
      <c r="N24" s="632"/>
      <c r="O24" s="632"/>
      <c r="P24" s="632"/>
      <c r="Q24" s="628">
        <v>2</v>
      </c>
    </row>
    <row r="25" spans="1:17" x14ac:dyDescent="0.2">
      <c r="A25" s="626" t="s">
        <v>559</v>
      </c>
      <c r="B25" s="627" t="s">
        <v>560</v>
      </c>
      <c r="C25" s="628">
        <v>8</v>
      </c>
      <c r="D25" s="629">
        <v>8</v>
      </c>
      <c r="E25" s="630"/>
      <c r="F25" s="634"/>
      <c r="G25" s="630"/>
      <c r="H25" s="633"/>
      <c r="I25" s="633"/>
      <c r="J25" s="634"/>
      <c r="K25" s="634"/>
      <c r="L25" s="632"/>
      <c r="M25" s="632"/>
      <c r="N25" s="632"/>
      <c r="O25" s="632"/>
      <c r="P25" s="632">
        <v>-2</v>
      </c>
      <c r="Q25" s="628">
        <v>6</v>
      </c>
    </row>
    <row r="26" spans="1:17" x14ac:dyDescent="0.2">
      <c r="A26" s="626" t="s">
        <v>561</v>
      </c>
      <c r="B26" s="627" t="s">
        <v>562</v>
      </c>
      <c r="C26" s="628">
        <v>30</v>
      </c>
      <c r="D26" s="629">
        <v>28</v>
      </c>
      <c r="E26" s="634"/>
      <c r="F26" s="630"/>
      <c r="G26" s="630"/>
      <c r="H26" s="633"/>
      <c r="I26" s="630"/>
      <c r="J26" s="630"/>
      <c r="K26" s="634"/>
      <c r="L26" s="632">
        <v>-1</v>
      </c>
      <c r="M26" s="632"/>
      <c r="N26" s="632"/>
      <c r="O26" s="632"/>
      <c r="P26" s="632"/>
      <c r="Q26" s="628">
        <v>29</v>
      </c>
    </row>
    <row r="27" spans="1:17" x14ac:dyDescent="0.2">
      <c r="A27" s="621" t="s">
        <v>563</v>
      </c>
      <c r="B27" s="635" t="s">
        <v>390</v>
      </c>
      <c r="C27" s="629">
        <f t="shared" ref="C27:P27" si="0">SUM(C10:C26)</f>
        <v>148</v>
      </c>
      <c r="D27" s="629">
        <f t="shared" si="0"/>
        <v>150</v>
      </c>
      <c r="E27" s="629">
        <f t="shared" si="0"/>
        <v>0</v>
      </c>
      <c r="F27" s="629">
        <f t="shared" si="0"/>
        <v>-2</v>
      </c>
      <c r="G27" s="629">
        <v>0</v>
      </c>
      <c r="H27" s="629">
        <f t="shared" si="0"/>
        <v>0</v>
      </c>
      <c r="I27" s="629">
        <f t="shared" si="0"/>
        <v>0</v>
      </c>
      <c r="J27" s="629">
        <f t="shared" si="0"/>
        <v>1</v>
      </c>
      <c r="K27" s="629">
        <f t="shared" si="0"/>
        <v>0</v>
      </c>
      <c r="L27" s="629">
        <f t="shared" si="0"/>
        <v>1</v>
      </c>
      <c r="M27" s="629">
        <f t="shared" si="0"/>
        <v>0</v>
      </c>
      <c r="N27" s="629">
        <f t="shared" si="0"/>
        <v>0</v>
      </c>
      <c r="O27" s="629">
        <f t="shared" si="0"/>
        <v>1</v>
      </c>
      <c r="P27" s="629">
        <f t="shared" si="0"/>
        <v>-7</v>
      </c>
      <c r="Q27" s="629">
        <f>SUM(Q10:Q26)</f>
        <v>142</v>
      </c>
    </row>
    <row r="28" spans="1:17" ht="15" x14ac:dyDescent="0.2">
      <c r="A28" s="636"/>
      <c r="B28" s="637"/>
      <c r="C28" s="638"/>
      <c r="D28" s="639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</row>
    <row r="29" spans="1:17" ht="15" x14ac:dyDescent="0.2">
      <c r="A29" s="675"/>
      <c r="B29" s="676"/>
      <c r="C29" s="676"/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  <c r="O29" s="677" t="s">
        <v>543</v>
      </c>
      <c r="P29" s="677"/>
      <c r="Q29" s="677"/>
    </row>
    <row r="30" spans="1:17" ht="15" x14ac:dyDescent="0.2">
      <c r="A30" s="641"/>
      <c r="B30" s="636"/>
      <c r="C30" s="636"/>
      <c r="D30" s="636"/>
      <c r="E30" s="636"/>
      <c r="F30" s="636"/>
      <c r="G30" s="636"/>
      <c r="H30" s="636"/>
      <c r="I30" s="636"/>
      <c r="J30" s="636"/>
      <c r="K30" s="636"/>
      <c r="L30" s="636"/>
      <c r="M30" s="636"/>
      <c r="N30" s="636"/>
      <c r="O30" s="642"/>
      <c r="P30" s="642"/>
      <c r="Q30" s="642"/>
    </row>
    <row r="31" spans="1:17" ht="15" x14ac:dyDescent="0.2">
      <c r="A31" s="641"/>
      <c r="B31" s="636"/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77" t="s">
        <v>789</v>
      </c>
      <c r="O31" s="677"/>
      <c r="P31" s="677"/>
      <c r="Q31" s="677"/>
    </row>
    <row r="32" spans="1:17" ht="15" x14ac:dyDescent="0.2">
      <c r="A32" s="641"/>
      <c r="B32" s="636"/>
      <c r="C32" s="636"/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42"/>
      <c r="O32" s="642"/>
      <c r="P32" s="642"/>
      <c r="Q32" s="642"/>
    </row>
    <row r="33" spans="1:18" ht="15" x14ac:dyDescent="0.2">
      <c r="A33" s="641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42"/>
      <c r="O33" s="642"/>
      <c r="P33" s="642"/>
      <c r="Q33" s="642"/>
    </row>
    <row r="34" spans="1:18" ht="15" x14ac:dyDescent="0.2">
      <c r="A34" s="641"/>
      <c r="B34" s="636"/>
      <c r="C34" s="636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42"/>
      <c r="O34" s="642"/>
      <c r="P34" s="642"/>
      <c r="Q34" s="642"/>
    </row>
    <row r="35" spans="1:18" ht="15" x14ac:dyDescent="0.2">
      <c r="A35" s="641"/>
      <c r="B35" s="636"/>
      <c r="C35" s="636"/>
      <c r="D35" s="636"/>
      <c r="E35" s="636"/>
      <c r="F35" s="636"/>
      <c r="G35" s="636"/>
      <c r="H35" s="636"/>
      <c r="I35" s="636"/>
      <c r="J35" s="636"/>
      <c r="K35" s="636"/>
      <c r="L35" s="636"/>
      <c r="M35" s="636"/>
      <c r="N35" s="642"/>
      <c r="O35" s="642"/>
      <c r="P35" s="642"/>
      <c r="Q35" s="642"/>
    </row>
    <row r="36" spans="1:18" x14ac:dyDescent="0.2"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</row>
    <row r="40" spans="1:18" x14ac:dyDescent="0.2">
      <c r="B40" s="615" t="s">
        <v>53</v>
      </c>
    </row>
    <row r="41" spans="1:18" x14ac:dyDescent="0.2">
      <c r="B41" s="615" t="s">
        <v>501</v>
      </c>
    </row>
    <row r="42" spans="1:18" x14ac:dyDescent="0.2">
      <c r="B42" s="615" t="s">
        <v>950</v>
      </c>
    </row>
    <row r="44" spans="1:18" ht="15" x14ac:dyDescent="0.25">
      <c r="B44" s="644" t="s">
        <v>959</v>
      </c>
      <c r="C44" s="643"/>
      <c r="D44" s="643"/>
      <c r="E44" s="643"/>
      <c r="F44" s="643"/>
      <c r="G44" s="643"/>
      <c r="H44" s="643"/>
      <c r="I44" s="643"/>
      <c r="J44" s="643"/>
      <c r="K44" s="643"/>
      <c r="L44" s="643"/>
      <c r="M44" s="643"/>
      <c r="N44" s="643"/>
      <c r="O44" s="643"/>
      <c r="P44" s="643"/>
      <c r="Q44" s="643"/>
      <c r="R44" s="643"/>
    </row>
    <row r="45" spans="1:18" ht="15" x14ac:dyDescent="0.25">
      <c r="B45" s="644"/>
      <c r="C45" s="643"/>
      <c r="D45" s="643"/>
      <c r="E45" s="643"/>
      <c r="F45" s="643"/>
      <c r="G45" s="643"/>
      <c r="H45" s="643"/>
      <c r="I45" s="643"/>
      <c r="J45" s="643"/>
      <c r="K45" s="643"/>
      <c r="L45" s="643"/>
      <c r="M45" s="643"/>
      <c r="N45" s="643"/>
      <c r="O45" s="643"/>
      <c r="P45" s="643"/>
      <c r="Q45" s="643"/>
      <c r="R45" s="643"/>
    </row>
    <row r="46" spans="1:18" ht="15" customHeight="1" x14ac:dyDescent="0.2">
      <c r="B46" s="666" t="s">
        <v>104</v>
      </c>
      <c r="C46" s="667" t="s">
        <v>872</v>
      </c>
      <c r="D46" s="669" t="s">
        <v>873</v>
      </c>
      <c r="E46" s="669"/>
      <c r="F46" s="669"/>
      <c r="G46" s="669"/>
      <c r="H46" s="669"/>
      <c r="I46" s="669"/>
      <c r="J46" s="669"/>
      <c r="K46" s="669"/>
      <c r="L46" s="669"/>
      <c r="M46" s="669"/>
      <c r="N46" s="669"/>
      <c r="O46" s="669"/>
      <c r="P46" s="678"/>
      <c r="Q46" s="643"/>
      <c r="R46" s="643"/>
    </row>
    <row r="47" spans="1:18" x14ac:dyDescent="0.2">
      <c r="B47" s="668"/>
      <c r="C47" s="668"/>
      <c r="D47" s="645" t="s">
        <v>424</v>
      </c>
      <c r="E47" s="645" t="s">
        <v>425</v>
      </c>
      <c r="F47" s="645" t="s">
        <v>426</v>
      </c>
      <c r="G47" s="645" t="s">
        <v>427</v>
      </c>
      <c r="H47" s="645" t="s">
        <v>428</v>
      </c>
      <c r="I47" s="645" t="s">
        <v>429</v>
      </c>
      <c r="J47" s="645" t="s">
        <v>430</v>
      </c>
      <c r="K47" s="645" t="s">
        <v>431</v>
      </c>
      <c r="L47" s="645" t="s">
        <v>432</v>
      </c>
      <c r="M47" s="645" t="s">
        <v>433</v>
      </c>
      <c r="N47" s="645" t="s">
        <v>434</v>
      </c>
      <c r="O47" s="645" t="s">
        <v>435</v>
      </c>
      <c r="P47" s="678"/>
      <c r="Q47" s="643"/>
      <c r="R47" s="643"/>
    </row>
    <row r="48" spans="1:18" x14ac:dyDescent="0.2">
      <c r="B48" s="646"/>
      <c r="C48" s="646">
        <v>1</v>
      </c>
      <c r="D48" s="647">
        <v>2</v>
      </c>
      <c r="E48" s="647">
        <v>3</v>
      </c>
      <c r="F48" s="647">
        <v>4</v>
      </c>
      <c r="G48" s="647">
        <v>5</v>
      </c>
      <c r="H48" s="647">
        <v>6</v>
      </c>
      <c r="I48" s="647">
        <v>7</v>
      </c>
      <c r="J48" s="647">
        <v>8</v>
      </c>
      <c r="K48" s="647">
        <v>9</v>
      </c>
      <c r="L48" s="647">
        <v>10</v>
      </c>
      <c r="M48" s="647">
        <v>11</v>
      </c>
      <c r="N48" s="647">
        <v>12</v>
      </c>
      <c r="O48" s="647">
        <v>13</v>
      </c>
      <c r="P48" s="648"/>
      <c r="Q48" s="643"/>
      <c r="R48" s="643"/>
    </row>
    <row r="49" spans="2:18" x14ac:dyDescent="0.2">
      <c r="B49" s="649" t="s">
        <v>874</v>
      </c>
      <c r="C49" s="650">
        <v>10</v>
      </c>
      <c r="D49" s="651">
        <v>10</v>
      </c>
      <c r="E49" s="651">
        <v>10</v>
      </c>
      <c r="F49" s="651">
        <v>10</v>
      </c>
      <c r="G49" s="651">
        <v>10</v>
      </c>
      <c r="H49" s="651">
        <v>10</v>
      </c>
      <c r="I49" s="651">
        <v>10</v>
      </c>
      <c r="J49" s="651">
        <v>10</v>
      </c>
      <c r="K49" s="652">
        <v>10</v>
      </c>
      <c r="L49" s="652">
        <v>10</v>
      </c>
      <c r="M49" s="652">
        <v>10</v>
      </c>
      <c r="N49" s="652">
        <v>11</v>
      </c>
      <c r="O49" s="652">
        <v>3</v>
      </c>
      <c r="P49" s="653"/>
      <c r="Q49" s="643"/>
      <c r="R49" s="643"/>
    </row>
    <row r="50" spans="2:18" x14ac:dyDescent="0.2">
      <c r="B50" s="649" t="s">
        <v>875</v>
      </c>
      <c r="C50" s="650">
        <v>138</v>
      </c>
      <c r="D50" s="651">
        <v>138</v>
      </c>
      <c r="E50" s="651">
        <v>136</v>
      </c>
      <c r="F50" s="651">
        <v>136</v>
      </c>
      <c r="G50" s="651">
        <v>136</v>
      </c>
      <c r="H50" s="651">
        <v>136</v>
      </c>
      <c r="I50" s="651">
        <v>137</v>
      </c>
      <c r="J50" s="651">
        <v>137</v>
      </c>
      <c r="K50" s="652">
        <v>138</v>
      </c>
      <c r="L50" s="652">
        <v>138</v>
      </c>
      <c r="M50" s="652">
        <v>138</v>
      </c>
      <c r="N50" s="652">
        <v>138</v>
      </c>
      <c r="O50" s="652">
        <v>139</v>
      </c>
      <c r="P50" s="653"/>
      <c r="Q50" s="643"/>
      <c r="R50" s="643"/>
    </row>
    <row r="51" spans="2:18" x14ac:dyDescent="0.2">
      <c r="B51" s="654"/>
      <c r="C51" s="655">
        <v>148</v>
      </c>
      <c r="D51" s="655">
        <f>SUM(D49:D50)</f>
        <v>148</v>
      </c>
      <c r="E51" s="655">
        <f t="shared" ref="E51:O51" si="1">SUM(E49:E50)</f>
        <v>146</v>
      </c>
      <c r="F51" s="655">
        <f t="shared" si="1"/>
        <v>146</v>
      </c>
      <c r="G51" s="655">
        <f t="shared" si="1"/>
        <v>146</v>
      </c>
      <c r="H51" s="655">
        <f t="shared" si="1"/>
        <v>146</v>
      </c>
      <c r="I51" s="655">
        <f t="shared" si="1"/>
        <v>147</v>
      </c>
      <c r="J51" s="655">
        <f t="shared" si="1"/>
        <v>147</v>
      </c>
      <c r="K51" s="655">
        <f t="shared" si="1"/>
        <v>148</v>
      </c>
      <c r="L51" s="655">
        <f t="shared" si="1"/>
        <v>148</v>
      </c>
      <c r="M51" s="655">
        <f t="shared" si="1"/>
        <v>148</v>
      </c>
      <c r="N51" s="655">
        <f t="shared" si="1"/>
        <v>149</v>
      </c>
      <c r="O51" s="655">
        <f t="shared" si="1"/>
        <v>142</v>
      </c>
      <c r="P51" s="656"/>
      <c r="Q51" s="643"/>
      <c r="R51" s="643"/>
    </row>
    <row r="52" spans="2:18" x14ac:dyDescent="0.2">
      <c r="B52" s="657"/>
      <c r="C52" s="657"/>
      <c r="D52" s="657"/>
      <c r="E52" s="657"/>
      <c r="F52" s="657"/>
      <c r="G52" s="657"/>
      <c r="H52" s="657"/>
      <c r="I52" s="657"/>
      <c r="J52" s="657"/>
      <c r="K52" s="657"/>
      <c r="L52" s="657"/>
      <c r="M52" s="657"/>
      <c r="N52" s="657"/>
      <c r="O52" s="657"/>
      <c r="P52" s="657"/>
      <c r="Q52" s="643"/>
      <c r="R52" s="643"/>
    </row>
    <row r="53" spans="2:18" ht="15" customHeight="1" x14ac:dyDescent="0.2">
      <c r="B53" s="666" t="s">
        <v>104</v>
      </c>
      <c r="C53" s="667" t="s">
        <v>872</v>
      </c>
      <c r="D53" s="669" t="s">
        <v>876</v>
      </c>
      <c r="E53" s="669"/>
      <c r="F53" s="670"/>
      <c r="G53" s="670"/>
      <c r="H53" s="670"/>
      <c r="I53" s="670"/>
      <c r="J53" s="670"/>
      <c r="K53" s="670"/>
      <c r="L53" s="670"/>
      <c r="M53" s="670"/>
      <c r="N53" s="670"/>
      <c r="O53" s="670"/>
      <c r="P53" s="671" t="s">
        <v>877</v>
      </c>
      <c r="Q53" s="643"/>
      <c r="R53" s="643"/>
    </row>
    <row r="54" spans="2:18" x14ac:dyDescent="0.2">
      <c r="B54" s="666"/>
      <c r="C54" s="668"/>
      <c r="D54" s="645" t="s">
        <v>424</v>
      </c>
      <c r="E54" s="645" t="s">
        <v>425</v>
      </c>
      <c r="F54" s="645" t="s">
        <v>426</v>
      </c>
      <c r="G54" s="645" t="s">
        <v>427</v>
      </c>
      <c r="H54" s="645" t="s">
        <v>428</v>
      </c>
      <c r="I54" s="645" t="s">
        <v>429</v>
      </c>
      <c r="J54" s="645" t="s">
        <v>430</v>
      </c>
      <c r="K54" s="645" t="s">
        <v>431</v>
      </c>
      <c r="L54" s="645" t="s">
        <v>432</v>
      </c>
      <c r="M54" s="645" t="s">
        <v>433</v>
      </c>
      <c r="N54" s="645" t="s">
        <v>434</v>
      </c>
      <c r="O54" s="645" t="s">
        <v>435</v>
      </c>
      <c r="P54" s="672"/>
      <c r="Q54" s="643"/>
      <c r="R54" s="643"/>
    </row>
    <row r="55" spans="2:18" x14ac:dyDescent="0.2">
      <c r="B55" s="646"/>
      <c r="C55" s="646">
        <v>1</v>
      </c>
      <c r="D55" s="647">
        <v>2</v>
      </c>
      <c r="E55" s="647">
        <v>3</v>
      </c>
      <c r="F55" s="647">
        <v>4</v>
      </c>
      <c r="G55" s="647">
        <v>5</v>
      </c>
      <c r="H55" s="647">
        <v>6</v>
      </c>
      <c r="I55" s="647">
        <v>7</v>
      </c>
      <c r="J55" s="647">
        <v>8</v>
      </c>
      <c r="K55" s="647">
        <v>9</v>
      </c>
      <c r="L55" s="647">
        <v>10</v>
      </c>
      <c r="M55" s="647">
        <v>11</v>
      </c>
      <c r="N55" s="647">
        <v>12</v>
      </c>
      <c r="O55" s="647">
        <v>13</v>
      </c>
      <c r="P55" s="647">
        <v>14</v>
      </c>
      <c r="Q55" s="643"/>
      <c r="R55" s="643"/>
    </row>
    <row r="56" spans="2:18" x14ac:dyDescent="0.2">
      <c r="B56" s="654" t="s">
        <v>878</v>
      </c>
      <c r="C56" s="654"/>
      <c r="D56" s="651">
        <v>1</v>
      </c>
      <c r="E56" s="651">
        <v>0</v>
      </c>
      <c r="F56" s="651">
        <v>0</v>
      </c>
      <c r="G56" s="651">
        <v>3</v>
      </c>
      <c r="H56" s="651">
        <v>0</v>
      </c>
      <c r="I56" s="651">
        <v>2</v>
      </c>
      <c r="J56" s="651">
        <v>0</v>
      </c>
      <c r="K56" s="652">
        <v>1</v>
      </c>
      <c r="L56" s="652">
        <v>0</v>
      </c>
      <c r="M56" s="652">
        <v>0</v>
      </c>
      <c r="N56" s="652">
        <v>1</v>
      </c>
      <c r="O56" s="652">
        <v>1</v>
      </c>
      <c r="P56" s="652">
        <f>SUM(D56:O56)</f>
        <v>9</v>
      </c>
      <c r="Q56" s="643"/>
      <c r="R56" s="643"/>
    </row>
    <row r="57" spans="2:18" x14ac:dyDescent="0.2">
      <c r="B57" s="654" t="s">
        <v>879</v>
      </c>
      <c r="C57" s="654"/>
      <c r="D57" s="651">
        <v>-1</v>
      </c>
      <c r="E57" s="651">
        <v>-2</v>
      </c>
      <c r="F57" s="651">
        <v>0</v>
      </c>
      <c r="G57" s="651">
        <v>-3</v>
      </c>
      <c r="H57" s="651">
        <v>0</v>
      </c>
      <c r="I57" s="651">
        <v>-1</v>
      </c>
      <c r="J57" s="651">
        <v>0</v>
      </c>
      <c r="K57" s="652">
        <v>0</v>
      </c>
      <c r="L57" s="652">
        <v>0</v>
      </c>
      <c r="M57" s="652">
        <v>0</v>
      </c>
      <c r="N57" s="652">
        <v>0</v>
      </c>
      <c r="O57" s="652">
        <v>-8</v>
      </c>
      <c r="P57" s="652">
        <f>SUM(D57:O57)</f>
        <v>-15</v>
      </c>
      <c r="Q57" s="643"/>
      <c r="R57" s="643"/>
    </row>
    <row r="58" spans="2:18" x14ac:dyDescent="0.2">
      <c r="B58" s="654"/>
      <c r="C58" s="655">
        <v>148</v>
      </c>
      <c r="D58" s="655">
        <f t="shared" ref="D58:O58" si="2">SUM(D56:D57)</f>
        <v>0</v>
      </c>
      <c r="E58" s="655">
        <f t="shared" si="2"/>
        <v>-2</v>
      </c>
      <c r="F58" s="655">
        <f t="shared" si="2"/>
        <v>0</v>
      </c>
      <c r="G58" s="655">
        <f t="shared" si="2"/>
        <v>0</v>
      </c>
      <c r="H58" s="655">
        <f t="shared" si="2"/>
        <v>0</v>
      </c>
      <c r="I58" s="655">
        <f t="shared" si="2"/>
        <v>1</v>
      </c>
      <c r="J58" s="655">
        <f t="shared" si="2"/>
        <v>0</v>
      </c>
      <c r="K58" s="655">
        <f t="shared" si="2"/>
        <v>1</v>
      </c>
      <c r="L58" s="655">
        <f t="shared" si="2"/>
        <v>0</v>
      </c>
      <c r="M58" s="655">
        <f t="shared" si="2"/>
        <v>0</v>
      </c>
      <c r="N58" s="655">
        <f t="shared" si="2"/>
        <v>1</v>
      </c>
      <c r="O58" s="655">
        <f t="shared" si="2"/>
        <v>-7</v>
      </c>
      <c r="P58" s="655">
        <f>SUM(C58+P56+P57)</f>
        <v>142</v>
      </c>
      <c r="Q58" s="643"/>
      <c r="R58" s="643"/>
    </row>
    <row r="59" spans="2:18" ht="15" customHeight="1" x14ac:dyDescent="0.2">
      <c r="B59" s="643"/>
      <c r="C59" s="643"/>
      <c r="D59" s="658">
        <f>SUM(C58+D58)</f>
        <v>148</v>
      </c>
      <c r="E59" s="658">
        <f t="shared" ref="E59:K59" si="3">SUM(D59+E58)</f>
        <v>146</v>
      </c>
      <c r="F59" s="658">
        <f t="shared" si="3"/>
        <v>146</v>
      </c>
      <c r="G59" s="658">
        <f t="shared" si="3"/>
        <v>146</v>
      </c>
      <c r="H59" s="658">
        <f t="shared" si="3"/>
        <v>146</v>
      </c>
      <c r="I59" s="658">
        <f t="shared" si="3"/>
        <v>147</v>
      </c>
      <c r="J59" s="658">
        <f t="shared" si="3"/>
        <v>147</v>
      </c>
      <c r="K59" s="658">
        <f t="shared" si="3"/>
        <v>148</v>
      </c>
      <c r="L59" s="658">
        <f>SUM(K59+L58)</f>
        <v>148</v>
      </c>
      <c r="M59" s="658">
        <f>SUM(L59+M58)</f>
        <v>148</v>
      </c>
      <c r="N59" s="658">
        <f>SUM(M59+N58)</f>
        <v>149</v>
      </c>
      <c r="O59" s="658">
        <f>SUM(N59+O58)</f>
        <v>142</v>
      </c>
      <c r="P59" s="643"/>
      <c r="Q59" s="643"/>
      <c r="R59" s="643"/>
    </row>
    <row r="61" spans="2:18" x14ac:dyDescent="0.2">
      <c r="K61" s="615" t="s">
        <v>543</v>
      </c>
    </row>
    <row r="63" spans="2:18" x14ac:dyDescent="0.2">
      <c r="K63" s="615" t="s">
        <v>960</v>
      </c>
    </row>
  </sheetData>
  <mergeCells count="22">
    <mergeCell ref="E7:P7"/>
    <mergeCell ref="I1:L1"/>
    <mergeCell ref="M1:P1"/>
    <mergeCell ref="M2:P2"/>
    <mergeCell ref="A4:Q4"/>
    <mergeCell ref="A5:Q5"/>
    <mergeCell ref="B53:B54"/>
    <mergeCell ref="C53:C54"/>
    <mergeCell ref="D53:O53"/>
    <mergeCell ref="P53:P54"/>
    <mergeCell ref="Q7:Q8"/>
    <mergeCell ref="A29:N29"/>
    <mergeCell ref="O29:Q29"/>
    <mergeCell ref="N31:Q31"/>
    <mergeCell ref="B46:B47"/>
    <mergeCell ref="C46:C47"/>
    <mergeCell ref="D46:O46"/>
    <mergeCell ref="P46:P47"/>
    <mergeCell ref="A7:A8"/>
    <mergeCell ref="B7:B8"/>
    <mergeCell ref="C7:C8"/>
    <mergeCell ref="D7:D8"/>
  </mergeCells>
  <pageMargins left="3.937007874015748E-2" right="3.937007874015748E-2" top="0.35433070866141736" bottom="0.35433070866141736" header="0.11811023622047245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07"/>
  <sheetViews>
    <sheetView view="pageBreakPreview" topLeftCell="A13" zoomScaleNormal="100" zoomScaleSheetLayoutView="100" workbookViewId="0">
      <selection activeCell="E23" sqref="E23"/>
    </sheetView>
  </sheetViews>
  <sheetFormatPr defaultColWidth="3.19921875" defaultRowHeight="12" x14ac:dyDescent="0.2"/>
  <cols>
    <col min="1" max="1" width="4.19921875" style="1" customWidth="1"/>
    <col min="2" max="2" width="5.69921875" style="1" customWidth="1"/>
    <col min="3" max="3" width="30.69921875" style="3" customWidth="1"/>
    <col min="4" max="5" width="12.69921875" style="2" customWidth="1"/>
    <col min="6" max="16384" width="3.19921875" style="1"/>
  </cols>
  <sheetData>
    <row r="1" spans="1:7" s="382" customFormat="1" ht="15" customHeight="1" x14ac:dyDescent="0.25">
      <c r="A1" s="368" t="s">
        <v>53</v>
      </c>
      <c r="B1" s="380"/>
      <c r="C1" s="380"/>
      <c r="D1" s="373" t="s">
        <v>300</v>
      </c>
      <c r="E1" s="381"/>
    </row>
    <row r="2" spans="1:7" s="382" customFormat="1" ht="30" customHeight="1" x14ac:dyDescent="0.25">
      <c r="A2" s="383" t="s">
        <v>15</v>
      </c>
      <c r="B2" s="380"/>
      <c r="C2" s="380" t="s">
        <v>501</v>
      </c>
      <c r="D2" s="384" t="s">
        <v>29</v>
      </c>
      <c r="E2" s="385" t="s">
        <v>474</v>
      </c>
    </row>
    <row r="3" spans="1:7" s="382" customFormat="1" ht="15" customHeight="1" x14ac:dyDescent="0.2">
      <c r="A3" s="386"/>
      <c r="B3" s="386"/>
      <c r="C3" s="387"/>
      <c r="D3" s="384"/>
      <c r="E3" s="388"/>
    </row>
    <row r="4" spans="1:7" s="382" customFormat="1" ht="15" customHeight="1" x14ac:dyDescent="0.25">
      <c r="A4" s="389" t="s">
        <v>19</v>
      </c>
      <c r="B4" s="390"/>
      <c r="C4" s="380" t="s">
        <v>475</v>
      </c>
      <c r="D4" s="384" t="s">
        <v>20</v>
      </c>
      <c r="E4" s="385" t="s">
        <v>890</v>
      </c>
      <c r="F4" s="391"/>
      <c r="G4" s="392"/>
    </row>
    <row r="5" spans="1:7" s="382" customFormat="1" ht="15" customHeight="1" x14ac:dyDescent="0.2">
      <c r="A5" s="381"/>
      <c r="B5" s="381"/>
      <c r="C5" s="393"/>
      <c r="D5" s="384"/>
      <c r="E5" s="388"/>
      <c r="F5" s="391"/>
      <c r="G5" s="392"/>
    </row>
    <row r="6" spans="1:7" s="395" customFormat="1" ht="15" customHeight="1" x14ac:dyDescent="0.2">
      <c r="A6" s="384" t="s">
        <v>16</v>
      </c>
      <c r="B6" s="394"/>
      <c r="C6" s="385" t="s">
        <v>502</v>
      </c>
      <c r="D6" s="384" t="s">
        <v>28</v>
      </c>
      <c r="E6" s="385" t="s">
        <v>22</v>
      </c>
      <c r="F6" s="391"/>
      <c r="G6" s="392"/>
    </row>
    <row r="7" spans="1:7" s="395" customFormat="1" ht="15" customHeight="1" x14ac:dyDescent="0.2">
      <c r="A7" s="396"/>
      <c r="B7" s="397"/>
      <c r="C7" s="397"/>
      <c r="D7" s="384"/>
      <c r="E7" s="385"/>
      <c r="F7" s="398"/>
      <c r="G7" s="398"/>
    </row>
    <row r="8" spans="1:7" s="395" customFormat="1" ht="15" customHeight="1" x14ac:dyDescent="0.2">
      <c r="A8" s="384" t="s">
        <v>17</v>
      </c>
      <c r="B8" s="397"/>
      <c r="C8" s="385" t="s">
        <v>476</v>
      </c>
      <c r="D8" s="399" t="s">
        <v>23</v>
      </c>
      <c r="E8" s="400" t="s">
        <v>22</v>
      </c>
      <c r="F8" s="398"/>
      <c r="G8" s="398"/>
    </row>
    <row r="9" spans="1:7" s="395" customFormat="1" ht="15" customHeight="1" x14ac:dyDescent="0.2">
      <c r="A9" s="396"/>
      <c r="B9" s="397"/>
      <c r="C9" s="397"/>
      <c r="D9" s="399" t="s">
        <v>52</v>
      </c>
      <c r="E9" s="400" t="s">
        <v>433</v>
      </c>
      <c r="F9" s="398"/>
      <c r="G9" s="398"/>
    </row>
    <row r="10" spans="1:7" s="395" customFormat="1" ht="15" customHeight="1" x14ac:dyDescent="0.2">
      <c r="A10" s="384"/>
      <c r="B10" s="396"/>
      <c r="C10" s="385"/>
      <c r="D10" s="399" t="s">
        <v>24</v>
      </c>
      <c r="E10" s="400" t="s">
        <v>22</v>
      </c>
      <c r="F10" s="401"/>
      <c r="G10" s="398"/>
    </row>
    <row r="11" spans="1:7" s="395" customFormat="1" ht="15" customHeight="1" x14ac:dyDescent="0.2">
      <c r="A11" s="402"/>
      <c r="B11" s="403"/>
      <c r="C11" s="404"/>
      <c r="D11" s="385"/>
      <c r="E11" s="388"/>
      <c r="F11" s="401"/>
      <c r="G11" s="398"/>
    </row>
    <row r="12" spans="1:7" s="395" customFormat="1" ht="15" customHeight="1" x14ac:dyDescent="0.2">
      <c r="A12" s="402"/>
      <c r="B12" s="403"/>
      <c r="C12" s="404"/>
      <c r="D12" s="385"/>
      <c r="E12" s="388"/>
      <c r="F12" s="401"/>
      <c r="G12" s="398"/>
    </row>
    <row r="13" spans="1:7" s="405" customFormat="1" ht="15" customHeight="1" x14ac:dyDescent="0.25">
      <c r="A13" s="697" t="s">
        <v>266</v>
      </c>
      <c r="B13" s="697"/>
      <c r="C13" s="697"/>
      <c r="D13" s="697"/>
      <c r="E13" s="697"/>
    </row>
    <row r="14" spans="1:7" s="405" customFormat="1" ht="15" customHeight="1" x14ac:dyDescent="0.25">
      <c r="A14" s="406"/>
      <c r="B14" s="407" t="s">
        <v>902</v>
      </c>
      <c r="C14" s="408"/>
      <c r="D14" s="408"/>
      <c r="E14" s="408"/>
    </row>
    <row r="15" spans="1:7" s="409" customFormat="1" ht="15" customHeight="1" x14ac:dyDescent="0.2">
      <c r="C15" s="396"/>
      <c r="D15" s="396"/>
      <c r="E15" s="379" t="s">
        <v>56</v>
      </c>
    </row>
    <row r="16" spans="1:7" s="4" customFormat="1" ht="60" customHeight="1" x14ac:dyDescent="0.2">
      <c r="A16" s="19" t="s">
        <v>306</v>
      </c>
      <c r="B16" s="18" t="s">
        <v>263</v>
      </c>
      <c r="C16" s="18" t="s">
        <v>104</v>
      </c>
      <c r="D16" s="17" t="s">
        <v>305</v>
      </c>
      <c r="E16" s="17" t="s">
        <v>102</v>
      </c>
    </row>
    <row r="17" spans="1:5" ht="12" customHeight="1" x14ac:dyDescent="0.2">
      <c r="A17" s="70">
        <v>1</v>
      </c>
      <c r="B17" s="70">
        <v>2</v>
      </c>
      <c r="C17" s="16">
        <v>3</v>
      </c>
      <c r="D17" s="15">
        <v>4</v>
      </c>
      <c r="E17" s="15">
        <v>5</v>
      </c>
    </row>
    <row r="18" spans="1:5" ht="24" x14ac:dyDescent="0.2">
      <c r="A18" s="8">
        <v>1</v>
      </c>
      <c r="B18" s="10"/>
      <c r="C18" s="10" t="s">
        <v>262</v>
      </c>
      <c r="D18" s="14">
        <f>SUM(D19+D28+D34+D41+D51+D58+D65+D72+D79+D88)</f>
        <v>0</v>
      </c>
      <c r="E18" s="14">
        <f>SUM(E19+E28+E34+E41+E51+E58+E65+E72+E79+E88)</f>
        <v>6418318.8700000001</v>
      </c>
    </row>
    <row r="19" spans="1:5" ht="15" customHeight="1" x14ac:dyDescent="0.2">
      <c r="A19" s="8">
        <v>2</v>
      </c>
      <c r="B19" s="11" t="s">
        <v>261</v>
      </c>
      <c r="C19" s="12" t="s">
        <v>260</v>
      </c>
      <c r="D19" s="13">
        <f>SUM(D20:D27)</f>
        <v>0</v>
      </c>
      <c r="E19" s="13">
        <f>SUM(E20:E27)</f>
        <v>5778318.8700000001</v>
      </c>
    </row>
    <row r="20" spans="1:5" ht="25.5" customHeight="1" x14ac:dyDescent="0.2">
      <c r="A20" s="8">
        <v>3</v>
      </c>
      <c r="B20" s="7" t="s">
        <v>259</v>
      </c>
      <c r="C20" s="6" t="s">
        <v>258</v>
      </c>
      <c r="D20" s="135"/>
      <c r="E20" s="135"/>
    </row>
    <row r="21" spans="1:5" ht="15" customHeight="1" x14ac:dyDescent="0.2">
      <c r="A21" s="8">
        <v>4</v>
      </c>
      <c r="B21" s="7" t="s">
        <v>257</v>
      </c>
      <c r="C21" s="6" t="s">
        <v>256</v>
      </c>
      <c r="D21" s="135"/>
      <c r="E21" s="135"/>
    </row>
    <row r="22" spans="1:5" ht="15" customHeight="1" x14ac:dyDescent="0.2">
      <c r="A22" s="8">
        <v>5</v>
      </c>
      <c r="B22" s="7" t="s">
        <v>255</v>
      </c>
      <c r="C22" s="6" t="s">
        <v>254</v>
      </c>
      <c r="D22" s="135"/>
      <c r="E22" s="135">
        <v>5778318.8700000001</v>
      </c>
    </row>
    <row r="23" spans="1:5" ht="15" customHeight="1" x14ac:dyDescent="0.2">
      <c r="A23" s="8">
        <v>6</v>
      </c>
      <c r="B23" s="7" t="s">
        <v>253</v>
      </c>
      <c r="C23" s="6" t="s">
        <v>252</v>
      </c>
      <c r="D23" s="135"/>
      <c r="E23" s="135"/>
    </row>
    <row r="24" spans="1:5" ht="15" customHeight="1" x14ac:dyDescent="0.2">
      <c r="A24" s="8">
        <v>7</v>
      </c>
      <c r="B24" s="7" t="s">
        <v>251</v>
      </c>
      <c r="C24" s="6" t="s">
        <v>250</v>
      </c>
      <c r="D24" s="135"/>
      <c r="E24" s="135"/>
    </row>
    <row r="25" spans="1:5" ht="15" customHeight="1" x14ac:dyDescent="0.2">
      <c r="A25" s="8">
        <v>8</v>
      </c>
      <c r="B25" s="7" t="s">
        <v>249</v>
      </c>
      <c r="C25" s="6" t="s">
        <v>248</v>
      </c>
      <c r="D25" s="135"/>
      <c r="E25" s="135"/>
    </row>
    <row r="26" spans="1:5" ht="15" customHeight="1" x14ac:dyDescent="0.2">
      <c r="A26" s="8">
        <v>9</v>
      </c>
      <c r="B26" s="7" t="s">
        <v>247</v>
      </c>
      <c r="C26" s="6" t="s">
        <v>246</v>
      </c>
      <c r="D26" s="135"/>
      <c r="E26" s="135"/>
    </row>
    <row r="27" spans="1:5" ht="15" customHeight="1" x14ac:dyDescent="0.2">
      <c r="A27" s="8">
        <v>10</v>
      </c>
      <c r="B27" s="7" t="s">
        <v>245</v>
      </c>
      <c r="C27" s="6" t="s">
        <v>244</v>
      </c>
      <c r="D27" s="135"/>
      <c r="E27" s="135"/>
    </row>
    <row r="28" spans="1:5" ht="15" customHeight="1" x14ac:dyDescent="0.2">
      <c r="A28" s="8">
        <v>11</v>
      </c>
      <c r="B28" s="11" t="s">
        <v>243</v>
      </c>
      <c r="C28" s="12" t="s">
        <v>242</v>
      </c>
      <c r="D28" s="13">
        <f>SUM(D29:D33)</f>
        <v>0</v>
      </c>
      <c r="E28" s="13">
        <f>SUM(E29:E33)</f>
        <v>0</v>
      </c>
    </row>
    <row r="29" spans="1:5" ht="15" customHeight="1" x14ac:dyDescent="0.2">
      <c r="A29" s="8">
        <v>12</v>
      </c>
      <c r="B29" s="7" t="s">
        <v>241</v>
      </c>
      <c r="C29" s="6" t="s">
        <v>240</v>
      </c>
      <c r="D29" s="135"/>
      <c r="E29" s="135"/>
    </row>
    <row r="30" spans="1:5" ht="15" customHeight="1" x14ac:dyDescent="0.2">
      <c r="A30" s="8">
        <v>13</v>
      </c>
      <c r="B30" s="7" t="s">
        <v>239</v>
      </c>
      <c r="C30" s="6" t="s">
        <v>238</v>
      </c>
      <c r="D30" s="135"/>
      <c r="E30" s="135"/>
    </row>
    <row r="31" spans="1:5" ht="15" customHeight="1" x14ac:dyDescent="0.2">
      <c r="A31" s="8">
        <v>14</v>
      </c>
      <c r="B31" s="7" t="s">
        <v>237</v>
      </c>
      <c r="C31" s="6" t="s">
        <v>236</v>
      </c>
      <c r="D31" s="135"/>
      <c r="E31" s="135"/>
    </row>
    <row r="32" spans="1:5" ht="15" customHeight="1" x14ac:dyDescent="0.2">
      <c r="A32" s="8">
        <v>15</v>
      </c>
      <c r="B32" s="7" t="s">
        <v>235</v>
      </c>
      <c r="C32" s="6" t="s">
        <v>234</v>
      </c>
      <c r="D32" s="135"/>
      <c r="E32" s="135"/>
    </row>
    <row r="33" spans="1:5" ht="15" customHeight="1" x14ac:dyDescent="0.2">
      <c r="A33" s="8">
        <v>16</v>
      </c>
      <c r="B33" s="7" t="s">
        <v>233</v>
      </c>
      <c r="C33" s="6" t="s">
        <v>232</v>
      </c>
      <c r="D33" s="135"/>
      <c r="E33" s="135"/>
    </row>
    <row r="34" spans="1:5" ht="15" customHeight="1" x14ac:dyDescent="0.2">
      <c r="A34" s="8">
        <v>17</v>
      </c>
      <c r="B34" s="11" t="s">
        <v>231</v>
      </c>
      <c r="C34" s="12" t="s">
        <v>230</v>
      </c>
      <c r="D34" s="13">
        <f>SUM(D35:D40)</f>
        <v>0</v>
      </c>
      <c r="E34" s="13">
        <f>SUM(E35:E40)</f>
        <v>0</v>
      </c>
    </row>
    <row r="35" spans="1:5" ht="15" customHeight="1" x14ac:dyDescent="0.2">
      <c r="A35" s="8">
        <v>18</v>
      </c>
      <c r="B35" s="7" t="s">
        <v>229</v>
      </c>
      <c r="C35" s="6" t="s">
        <v>228</v>
      </c>
      <c r="D35" s="135"/>
      <c r="E35" s="135"/>
    </row>
    <row r="36" spans="1:5" ht="15" customHeight="1" x14ac:dyDescent="0.2">
      <c r="A36" s="8">
        <v>19</v>
      </c>
      <c r="B36" s="7" t="s">
        <v>227</v>
      </c>
      <c r="C36" s="6" t="s">
        <v>226</v>
      </c>
      <c r="D36" s="135"/>
      <c r="E36" s="135"/>
    </row>
    <row r="37" spans="1:5" ht="15" customHeight="1" x14ac:dyDescent="0.2">
      <c r="A37" s="8">
        <v>20</v>
      </c>
      <c r="B37" s="7" t="s">
        <v>225</v>
      </c>
      <c r="C37" s="6" t="s">
        <v>224</v>
      </c>
      <c r="D37" s="135"/>
      <c r="E37" s="135"/>
    </row>
    <row r="38" spans="1:5" ht="15" customHeight="1" x14ac:dyDescent="0.2">
      <c r="A38" s="8">
        <v>21</v>
      </c>
      <c r="B38" s="7" t="s">
        <v>223</v>
      </c>
      <c r="C38" s="6" t="s">
        <v>222</v>
      </c>
      <c r="D38" s="135"/>
      <c r="E38" s="135"/>
    </row>
    <row r="39" spans="1:5" ht="15" customHeight="1" x14ac:dyDescent="0.2">
      <c r="A39" s="8">
        <v>22</v>
      </c>
      <c r="B39" s="7" t="s">
        <v>221</v>
      </c>
      <c r="C39" s="6" t="s">
        <v>220</v>
      </c>
      <c r="D39" s="135"/>
      <c r="E39" s="135"/>
    </row>
    <row r="40" spans="1:5" ht="15" customHeight="1" x14ac:dyDescent="0.2">
      <c r="A40" s="8">
        <v>23</v>
      </c>
      <c r="B40" s="7" t="s">
        <v>219</v>
      </c>
      <c r="C40" s="6" t="s">
        <v>218</v>
      </c>
      <c r="D40" s="135"/>
      <c r="E40" s="135"/>
    </row>
    <row r="41" spans="1:5" ht="15" customHeight="1" x14ac:dyDescent="0.2">
      <c r="A41" s="8">
        <v>24</v>
      </c>
      <c r="B41" s="11" t="s">
        <v>217</v>
      </c>
      <c r="C41" s="12" t="s">
        <v>216</v>
      </c>
      <c r="D41" s="13">
        <f>SUM(D42:D50)</f>
        <v>0</v>
      </c>
      <c r="E41" s="13">
        <f>SUM(E42:E50)</f>
        <v>0</v>
      </c>
    </row>
    <row r="42" spans="1:5" ht="15" customHeight="1" x14ac:dyDescent="0.2">
      <c r="A42" s="8">
        <v>25</v>
      </c>
      <c r="B42" s="7" t="s">
        <v>215</v>
      </c>
      <c r="C42" s="6" t="s">
        <v>214</v>
      </c>
      <c r="D42" s="135"/>
      <c r="E42" s="135"/>
    </row>
    <row r="43" spans="1:5" ht="15" customHeight="1" x14ac:dyDescent="0.2">
      <c r="A43" s="8">
        <v>26</v>
      </c>
      <c r="B43" s="7" t="s">
        <v>213</v>
      </c>
      <c r="C43" s="6" t="s">
        <v>212</v>
      </c>
      <c r="D43" s="135"/>
      <c r="E43" s="135"/>
    </row>
    <row r="44" spans="1:5" ht="15" customHeight="1" x14ac:dyDescent="0.2">
      <c r="A44" s="8">
        <v>27</v>
      </c>
      <c r="B44" s="7" t="s">
        <v>211</v>
      </c>
      <c r="C44" s="6" t="s">
        <v>210</v>
      </c>
      <c r="D44" s="135"/>
      <c r="E44" s="135"/>
    </row>
    <row r="45" spans="1:5" ht="15" customHeight="1" x14ac:dyDescent="0.2">
      <c r="A45" s="8">
        <v>28</v>
      </c>
      <c r="B45" s="7" t="s">
        <v>209</v>
      </c>
      <c r="C45" s="6" t="s">
        <v>208</v>
      </c>
      <c r="D45" s="135"/>
      <c r="E45" s="135"/>
    </row>
    <row r="46" spans="1:5" ht="15" customHeight="1" x14ac:dyDescent="0.2">
      <c r="A46" s="8">
        <v>29</v>
      </c>
      <c r="B46" s="7" t="s">
        <v>207</v>
      </c>
      <c r="C46" s="6" t="s">
        <v>206</v>
      </c>
      <c r="D46" s="135"/>
      <c r="E46" s="135"/>
    </row>
    <row r="47" spans="1:5" ht="15" customHeight="1" x14ac:dyDescent="0.2">
      <c r="A47" s="8">
        <v>30</v>
      </c>
      <c r="B47" s="7" t="s">
        <v>205</v>
      </c>
      <c r="C47" s="6" t="s">
        <v>204</v>
      </c>
      <c r="D47" s="135"/>
      <c r="E47" s="135"/>
    </row>
    <row r="48" spans="1:5" ht="15" customHeight="1" x14ac:dyDescent="0.2">
      <c r="A48" s="8">
        <v>31</v>
      </c>
      <c r="B48" s="7" t="s">
        <v>203</v>
      </c>
      <c r="C48" s="6" t="s">
        <v>202</v>
      </c>
      <c r="D48" s="135"/>
      <c r="E48" s="135"/>
    </row>
    <row r="49" spans="1:5" ht="15" customHeight="1" x14ac:dyDescent="0.2">
      <c r="A49" s="8">
        <v>32</v>
      </c>
      <c r="B49" s="7" t="s">
        <v>201</v>
      </c>
      <c r="C49" s="6" t="s">
        <v>200</v>
      </c>
      <c r="D49" s="135"/>
      <c r="E49" s="135"/>
    </row>
    <row r="50" spans="1:5" ht="15" customHeight="1" x14ac:dyDescent="0.2">
      <c r="A50" s="8">
        <v>33</v>
      </c>
      <c r="B50" s="7" t="s">
        <v>199</v>
      </c>
      <c r="C50" s="6" t="s">
        <v>198</v>
      </c>
      <c r="D50" s="135"/>
      <c r="E50" s="135"/>
    </row>
    <row r="51" spans="1:5" ht="15" customHeight="1" x14ac:dyDescent="0.2">
      <c r="A51" s="8">
        <v>34</v>
      </c>
      <c r="B51" s="11" t="s">
        <v>197</v>
      </c>
      <c r="C51" s="12" t="s">
        <v>196</v>
      </c>
      <c r="D51" s="13">
        <f>SUM(D52:D57)</f>
        <v>0</v>
      </c>
      <c r="E51" s="13">
        <f>SUM(E52:E57)</f>
        <v>0</v>
      </c>
    </row>
    <row r="52" spans="1:5" ht="15" customHeight="1" x14ac:dyDescent="0.2">
      <c r="A52" s="8">
        <v>35</v>
      </c>
      <c r="B52" s="7" t="s">
        <v>195</v>
      </c>
      <c r="C52" s="6" t="s">
        <v>194</v>
      </c>
      <c r="D52" s="135"/>
      <c r="E52" s="135"/>
    </row>
    <row r="53" spans="1:5" ht="15" customHeight="1" x14ac:dyDescent="0.2">
      <c r="A53" s="8">
        <v>36</v>
      </c>
      <c r="B53" s="7" t="s">
        <v>193</v>
      </c>
      <c r="C53" s="6" t="s">
        <v>192</v>
      </c>
      <c r="D53" s="135"/>
      <c r="E53" s="135"/>
    </row>
    <row r="54" spans="1:5" ht="15" customHeight="1" x14ac:dyDescent="0.2">
      <c r="A54" s="8">
        <v>37</v>
      </c>
      <c r="B54" s="7" t="s">
        <v>191</v>
      </c>
      <c r="C54" s="6" t="s">
        <v>190</v>
      </c>
      <c r="D54" s="135"/>
      <c r="E54" s="135"/>
    </row>
    <row r="55" spans="1:5" ht="15" customHeight="1" x14ac:dyDescent="0.2">
      <c r="A55" s="8">
        <v>38</v>
      </c>
      <c r="B55" s="7" t="s">
        <v>189</v>
      </c>
      <c r="C55" s="6" t="s">
        <v>188</v>
      </c>
      <c r="D55" s="135"/>
      <c r="E55" s="135"/>
    </row>
    <row r="56" spans="1:5" ht="15" customHeight="1" x14ac:dyDescent="0.2">
      <c r="A56" s="8">
        <v>39</v>
      </c>
      <c r="B56" s="7" t="s">
        <v>187</v>
      </c>
      <c r="C56" s="6" t="s">
        <v>186</v>
      </c>
      <c r="D56" s="135"/>
      <c r="E56" s="135"/>
    </row>
    <row r="57" spans="1:5" ht="15" customHeight="1" x14ac:dyDescent="0.2">
      <c r="A57" s="8">
        <v>40</v>
      </c>
      <c r="B57" s="7" t="s">
        <v>185</v>
      </c>
      <c r="C57" s="6" t="s">
        <v>184</v>
      </c>
      <c r="D57" s="135"/>
      <c r="E57" s="135"/>
    </row>
    <row r="58" spans="1:5" ht="15" customHeight="1" x14ac:dyDescent="0.2">
      <c r="A58" s="8">
        <v>41</v>
      </c>
      <c r="B58" s="11" t="s">
        <v>183</v>
      </c>
      <c r="C58" s="12" t="s">
        <v>182</v>
      </c>
      <c r="D58" s="13">
        <f>SUM(D59:D64)</f>
        <v>0</v>
      </c>
      <c r="E58" s="13">
        <f>SUM(E59:E64)</f>
        <v>0</v>
      </c>
    </row>
    <row r="59" spans="1:5" ht="15" customHeight="1" x14ac:dyDescent="0.2">
      <c r="A59" s="8">
        <v>42</v>
      </c>
      <c r="B59" s="7" t="s">
        <v>181</v>
      </c>
      <c r="C59" s="6" t="s">
        <v>180</v>
      </c>
      <c r="D59" s="135"/>
      <c r="E59" s="135"/>
    </row>
    <row r="60" spans="1:5" ht="15" customHeight="1" x14ac:dyDescent="0.2">
      <c r="A60" s="8">
        <v>43</v>
      </c>
      <c r="B60" s="7" t="s">
        <v>179</v>
      </c>
      <c r="C60" s="6" t="s">
        <v>178</v>
      </c>
      <c r="D60" s="135"/>
      <c r="E60" s="135"/>
    </row>
    <row r="61" spans="1:5" ht="15" customHeight="1" x14ac:dyDescent="0.2">
      <c r="A61" s="8">
        <v>44</v>
      </c>
      <c r="B61" s="7" t="s">
        <v>177</v>
      </c>
      <c r="C61" s="6" t="s">
        <v>176</v>
      </c>
      <c r="D61" s="135"/>
      <c r="E61" s="135"/>
    </row>
    <row r="62" spans="1:5" ht="15" customHeight="1" x14ac:dyDescent="0.2">
      <c r="A62" s="8">
        <v>45</v>
      </c>
      <c r="B62" s="7" t="s">
        <v>175</v>
      </c>
      <c r="C62" s="6" t="s">
        <v>174</v>
      </c>
      <c r="D62" s="135"/>
      <c r="E62" s="135"/>
    </row>
    <row r="63" spans="1:5" ht="15" customHeight="1" x14ac:dyDescent="0.2">
      <c r="A63" s="8">
        <v>46</v>
      </c>
      <c r="B63" s="7" t="s">
        <v>173</v>
      </c>
      <c r="C63" s="6" t="s">
        <v>172</v>
      </c>
      <c r="D63" s="135"/>
      <c r="E63" s="135"/>
    </row>
    <row r="64" spans="1:5" ht="15" customHeight="1" x14ac:dyDescent="0.2">
      <c r="A64" s="8">
        <v>47</v>
      </c>
      <c r="B64" s="7" t="s">
        <v>171</v>
      </c>
      <c r="C64" s="6" t="s">
        <v>170</v>
      </c>
      <c r="D64" s="135"/>
      <c r="E64" s="135"/>
    </row>
    <row r="65" spans="1:5" ht="15" customHeight="1" x14ac:dyDescent="0.2">
      <c r="A65" s="8">
        <v>48</v>
      </c>
      <c r="B65" s="11" t="s">
        <v>169</v>
      </c>
      <c r="C65" s="12" t="s">
        <v>168</v>
      </c>
      <c r="D65" s="13">
        <f>SUM(D66:D71)</f>
        <v>0</v>
      </c>
      <c r="E65" s="13">
        <f>SUM(E66:E71)</f>
        <v>0</v>
      </c>
    </row>
    <row r="66" spans="1:5" ht="15" customHeight="1" x14ac:dyDescent="0.2">
      <c r="A66" s="8">
        <v>49</v>
      </c>
      <c r="B66" s="7" t="s">
        <v>167</v>
      </c>
      <c r="C66" s="6" t="s">
        <v>166</v>
      </c>
      <c r="D66" s="135"/>
      <c r="E66" s="135"/>
    </row>
    <row r="67" spans="1:5" ht="15" customHeight="1" x14ac:dyDescent="0.2">
      <c r="A67" s="8">
        <v>50</v>
      </c>
      <c r="B67" s="7" t="s">
        <v>165</v>
      </c>
      <c r="C67" s="6" t="s">
        <v>164</v>
      </c>
      <c r="D67" s="135"/>
      <c r="E67" s="135"/>
    </row>
    <row r="68" spans="1:5" ht="15" customHeight="1" x14ac:dyDescent="0.2">
      <c r="A68" s="8">
        <v>51</v>
      </c>
      <c r="B68" s="7" t="s">
        <v>163</v>
      </c>
      <c r="C68" s="6" t="s">
        <v>162</v>
      </c>
      <c r="D68" s="135"/>
      <c r="E68" s="135"/>
    </row>
    <row r="69" spans="1:5" ht="15" customHeight="1" x14ac:dyDescent="0.2">
      <c r="A69" s="8">
        <v>52</v>
      </c>
      <c r="B69" s="7" t="s">
        <v>161</v>
      </c>
      <c r="C69" s="6" t="s">
        <v>160</v>
      </c>
      <c r="D69" s="135"/>
      <c r="E69" s="135"/>
    </row>
    <row r="70" spans="1:5" ht="15" customHeight="1" x14ac:dyDescent="0.2">
      <c r="A70" s="8">
        <v>53</v>
      </c>
      <c r="B70" s="7" t="s">
        <v>159</v>
      </c>
      <c r="C70" s="6" t="s">
        <v>158</v>
      </c>
      <c r="D70" s="135"/>
      <c r="E70" s="135"/>
    </row>
    <row r="71" spans="1:5" ht="15" customHeight="1" x14ac:dyDescent="0.2">
      <c r="A71" s="8">
        <v>54</v>
      </c>
      <c r="B71" s="7" t="s">
        <v>157</v>
      </c>
      <c r="C71" s="6" t="s">
        <v>156</v>
      </c>
      <c r="D71" s="135"/>
      <c r="E71" s="135"/>
    </row>
    <row r="72" spans="1:5" ht="15" customHeight="1" x14ac:dyDescent="0.2">
      <c r="A72" s="8">
        <v>55</v>
      </c>
      <c r="B72" s="11" t="s">
        <v>155</v>
      </c>
      <c r="C72" s="12" t="s">
        <v>154</v>
      </c>
      <c r="D72" s="9">
        <f>SUM(D73:D78)</f>
        <v>0</v>
      </c>
      <c r="E72" s="9">
        <f>SUM(E73:E78)</f>
        <v>640000</v>
      </c>
    </row>
    <row r="73" spans="1:5" ht="15" customHeight="1" x14ac:dyDescent="0.2">
      <c r="A73" s="8">
        <v>56</v>
      </c>
      <c r="B73" s="7" t="s">
        <v>153</v>
      </c>
      <c r="C73" s="6" t="s">
        <v>152</v>
      </c>
      <c r="D73" s="135"/>
      <c r="E73" s="135">
        <v>200000</v>
      </c>
    </row>
    <row r="74" spans="1:5" ht="15" customHeight="1" x14ac:dyDescent="0.2">
      <c r="A74" s="8">
        <v>57</v>
      </c>
      <c r="B74" s="7" t="s">
        <v>151</v>
      </c>
      <c r="C74" s="6" t="s">
        <v>150</v>
      </c>
      <c r="D74" s="135"/>
      <c r="E74" s="135">
        <v>440000</v>
      </c>
    </row>
    <row r="75" spans="1:5" ht="15" customHeight="1" x14ac:dyDescent="0.2">
      <c r="A75" s="8">
        <v>58</v>
      </c>
      <c r="B75" s="7" t="s">
        <v>149</v>
      </c>
      <c r="C75" s="6" t="s">
        <v>148</v>
      </c>
      <c r="D75" s="135"/>
      <c r="E75" s="135"/>
    </row>
    <row r="76" spans="1:5" ht="15" customHeight="1" x14ac:dyDescent="0.2">
      <c r="A76" s="8">
        <v>59</v>
      </c>
      <c r="B76" s="7" t="s">
        <v>147</v>
      </c>
      <c r="C76" s="6" t="s">
        <v>146</v>
      </c>
      <c r="D76" s="135"/>
      <c r="E76" s="135"/>
    </row>
    <row r="77" spans="1:5" ht="15" customHeight="1" x14ac:dyDescent="0.2">
      <c r="A77" s="8">
        <v>60</v>
      </c>
      <c r="B77" s="7" t="s">
        <v>145</v>
      </c>
      <c r="C77" s="6" t="s">
        <v>144</v>
      </c>
      <c r="D77" s="135"/>
      <c r="E77" s="135"/>
    </row>
    <row r="78" spans="1:5" ht="15" customHeight="1" x14ac:dyDescent="0.2">
      <c r="A78" s="8">
        <v>61</v>
      </c>
      <c r="B78" s="7" t="s">
        <v>143</v>
      </c>
      <c r="C78" s="6" t="s">
        <v>142</v>
      </c>
      <c r="D78" s="135"/>
      <c r="E78" s="135"/>
    </row>
    <row r="79" spans="1:5" ht="15" customHeight="1" x14ac:dyDescent="0.2">
      <c r="A79" s="8">
        <v>62</v>
      </c>
      <c r="B79" s="11" t="s">
        <v>80</v>
      </c>
      <c r="C79" s="12" t="s">
        <v>141</v>
      </c>
      <c r="D79" s="9">
        <f>SUM(D80:D87)</f>
        <v>0</v>
      </c>
      <c r="E79" s="9">
        <f>SUM(E80:E87)</f>
        <v>0</v>
      </c>
    </row>
    <row r="80" spans="1:5" ht="15" customHeight="1" x14ac:dyDescent="0.2">
      <c r="A80" s="8">
        <v>63</v>
      </c>
      <c r="B80" s="7" t="s">
        <v>140</v>
      </c>
      <c r="C80" s="6" t="s">
        <v>139</v>
      </c>
      <c r="D80" s="135"/>
      <c r="E80" s="135"/>
    </row>
    <row r="81" spans="1:5" ht="15" customHeight="1" x14ac:dyDescent="0.2">
      <c r="A81" s="8">
        <v>64</v>
      </c>
      <c r="B81" s="7" t="s">
        <v>138</v>
      </c>
      <c r="C81" s="6" t="s">
        <v>137</v>
      </c>
      <c r="D81" s="135"/>
      <c r="E81" s="135"/>
    </row>
    <row r="82" spans="1:5" ht="15" customHeight="1" x14ac:dyDescent="0.2">
      <c r="A82" s="8">
        <v>65</v>
      </c>
      <c r="B82" s="7" t="s">
        <v>136</v>
      </c>
      <c r="C82" s="6" t="s">
        <v>135</v>
      </c>
      <c r="D82" s="135"/>
      <c r="E82" s="135"/>
    </row>
    <row r="83" spans="1:5" ht="15" customHeight="1" x14ac:dyDescent="0.2">
      <c r="A83" s="8">
        <v>66</v>
      </c>
      <c r="B83" s="7" t="s">
        <v>134</v>
      </c>
      <c r="C83" s="6" t="s">
        <v>133</v>
      </c>
      <c r="D83" s="135"/>
      <c r="E83" s="135"/>
    </row>
    <row r="84" spans="1:5" ht="15" customHeight="1" x14ac:dyDescent="0.2">
      <c r="A84" s="8">
        <v>67</v>
      </c>
      <c r="B84" s="7" t="s">
        <v>132</v>
      </c>
      <c r="C84" s="6" t="s">
        <v>131</v>
      </c>
      <c r="D84" s="135"/>
      <c r="E84" s="135"/>
    </row>
    <row r="85" spans="1:5" ht="15" customHeight="1" x14ac:dyDescent="0.2">
      <c r="A85" s="8">
        <v>68</v>
      </c>
      <c r="B85" s="7" t="s">
        <v>130</v>
      </c>
      <c r="C85" s="6" t="s">
        <v>129</v>
      </c>
      <c r="D85" s="135"/>
      <c r="E85" s="135"/>
    </row>
    <row r="86" spans="1:5" ht="15" customHeight="1" x14ac:dyDescent="0.2">
      <c r="A86" s="8">
        <v>69</v>
      </c>
      <c r="B86" s="7" t="s">
        <v>128</v>
      </c>
      <c r="C86" s="6" t="s">
        <v>127</v>
      </c>
      <c r="D86" s="135"/>
      <c r="E86" s="135"/>
    </row>
    <row r="87" spans="1:5" ht="15" customHeight="1" x14ac:dyDescent="0.2">
      <c r="A87" s="8">
        <v>70</v>
      </c>
      <c r="B87" s="7" t="s">
        <v>126</v>
      </c>
      <c r="C87" s="6" t="s">
        <v>125</v>
      </c>
      <c r="D87" s="135"/>
      <c r="E87" s="135"/>
    </row>
    <row r="88" spans="1:5" ht="15" customHeight="1" x14ac:dyDescent="0.2">
      <c r="A88" s="8">
        <v>71</v>
      </c>
      <c r="B88" s="11" t="s">
        <v>124</v>
      </c>
      <c r="C88" s="10" t="s">
        <v>123</v>
      </c>
      <c r="D88" s="9">
        <f>SUM(D89:D97)</f>
        <v>0</v>
      </c>
      <c r="E88" s="9">
        <f>SUM(E89:E97)</f>
        <v>0</v>
      </c>
    </row>
    <row r="89" spans="1:5" ht="15" customHeight="1" x14ac:dyDescent="0.2">
      <c r="A89" s="8">
        <v>72</v>
      </c>
      <c r="B89" s="7" t="s">
        <v>122</v>
      </c>
      <c r="C89" s="6" t="s">
        <v>121</v>
      </c>
      <c r="D89" s="135"/>
      <c r="E89" s="135"/>
    </row>
    <row r="90" spans="1:5" ht="15" customHeight="1" x14ac:dyDescent="0.2">
      <c r="A90" s="8">
        <v>73</v>
      </c>
      <c r="B90" s="7" t="s">
        <v>120</v>
      </c>
      <c r="C90" s="6" t="s">
        <v>119</v>
      </c>
      <c r="D90" s="135"/>
      <c r="E90" s="135"/>
    </row>
    <row r="91" spans="1:5" ht="15" customHeight="1" x14ac:dyDescent="0.2">
      <c r="A91" s="8">
        <v>74</v>
      </c>
      <c r="B91" s="7" t="s">
        <v>118</v>
      </c>
      <c r="C91" s="6" t="s">
        <v>117</v>
      </c>
      <c r="D91" s="135"/>
      <c r="E91" s="135"/>
    </row>
    <row r="92" spans="1:5" ht="15" customHeight="1" x14ac:dyDescent="0.2">
      <c r="A92" s="8">
        <v>75</v>
      </c>
      <c r="B92" s="7" t="s">
        <v>116</v>
      </c>
      <c r="C92" s="6" t="s">
        <v>115</v>
      </c>
      <c r="D92" s="135"/>
      <c r="E92" s="135"/>
    </row>
    <row r="93" spans="1:5" ht="15" customHeight="1" x14ac:dyDescent="0.2">
      <c r="A93" s="8">
        <v>76</v>
      </c>
      <c r="B93" s="7" t="s">
        <v>114</v>
      </c>
      <c r="C93" s="6" t="s">
        <v>113</v>
      </c>
      <c r="D93" s="135"/>
      <c r="E93" s="135"/>
    </row>
    <row r="94" spans="1:5" ht="15" customHeight="1" x14ac:dyDescent="0.2">
      <c r="A94" s="8">
        <v>77</v>
      </c>
      <c r="B94" s="7" t="s">
        <v>112</v>
      </c>
      <c r="C94" s="6" t="s">
        <v>111</v>
      </c>
      <c r="D94" s="135"/>
      <c r="E94" s="135"/>
    </row>
    <row r="95" spans="1:5" ht="15" customHeight="1" x14ac:dyDescent="0.2">
      <c r="A95" s="8">
        <v>78</v>
      </c>
      <c r="B95" s="7" t="s">
        <v>110</v>
      </c>
      <c r="C95" s="6" t="s">
        <v>109</v>
      </c>
      <c r="D95" s="135"/>
      <c r="E95" s="135"/>
    </row>
    <row r="96" spans="1:5" ht="15" customHeight="1" x14ac:dyDescent="0.2">
      <c r="A96" s="8">
        <v>79</v>
      </c>
      <c r="B96" s="7" t="s">
        <v>108</v>
      </c>
      <c r="C96" s="6" t="s">
        <v>107</v>
      </c>
      <c r="D96" s="135"/>
      <c r="E96" s="135"/>
    </row>
    <row r="97" spans="1:5" ht="15" customHeight="1" x14ac:dyDescent="0.2">
      <c r="A97" s="8">
        <v>80</v>
      </c>
      <c r="B97" s="7" t="s">
        <v>106</v>
      </c>
      <c r="C97" s="6" t="s">
        <v>105</v>
      </c>
      <c r="D97" s="135"/>
      <c r="E97" s="135"/>
    </row>
    <row r="98" spans="1:5" s="4" customFormat="1" ht="15" customHeight="1" x14ac:dyDescent="0.2">
      <c r="B98" s="5"/>
      <c r="C98" s="5"/>
      <c r="D98" s="136"/>
      <c r="E98" s="136"/>
    </row>
    <row r="99" spans="1:5" ht="15" customHeight="1" x14ac:dyDescent="0.2">
      <c r="B99" s="5"/>
      <c r="C99" s="5"/>
      <c r="D99" s="137"/>
      <c r="E99" s="130" t="s">
        <v>100</v>
      </c>
    </row>
    <row r="100" spans="1:5" ht="12.75" x14ac:dyDescent="0.2">
      <c r="B100" s="5"/>
      <c r="C100" s="5"/>
      <c r="D100" s="138"/>
      <c r="E100" s="139" t="s">
        <v>26</v>
      </c>
    </row>
    <row r="101" spans="1:5" ht="12.75" x14ac:dyDescent="0.2">
      <c r="B101" s="5"/>
      <c r="C101" s="5"/>
      <c r="D101" s="138"/>
      <c r="E101" s="138"/>
    </row>
    <row r="102" spans="1:5" x14ac:dyDescent="0.2">
      <c r="C102" s="695"/>
      <c r="D102" s="696"/>
    </row>
    <row r="106" spans="1:5" x14ac:dyDescent="0.2">
      <c r="C106" s="695"/>
      <c r="D106" s="695"/>
      <c r="E106" s="1"/>
    </row>
    <row r="107" spans="1:5" x14ac:dyDescent="0.2">
      <c r="C107" s="695"/>
      <c r="D107" s="695"/>
      <c r="E107" s="1"/>
    </row>
  </sheetData>
  <sheetProtection formatCells="0" formatColumns="0"/>
  <mergeCells count="4">
    <mergeCell ref="C106:D106"/>
    <mergeCell ref="C107:D107"/>
    <mergeCell ref="C102:D102"/>
    <mergeCell ref="A13:E13"/>
  </mergeCells>
  <phoneticPr fontId="46" type="noConversion"/>
  <printOptions horizontalCentered="1"/>
  <pageMargins left="0.23622047244094491" right="0.39370078740157483" top="0.47244094488188981" bottom="0.59055118110236227" header="0.35433070866141736" footer="0.51181102362204722"/>
  <pageSetup paperSize="9" orientation="portrait" r:id="rId1"/>
  <headerFooter alignWithMargins="0"/>
  <rowBreaks count="3" manualBreakCount="3">
    <brk id="44" max="4" man="1"/>
    <brk id="87" max="4" man="1"/>
    <brk id="10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168"/>
  <sheetViews>
    <sheetView view="pageBreakPreview" zoomScale="90" zoomScaleNormal="100" zoomScaleSheetLayoutView="90" workbookViewId="0">
      <selection activeCell="L135" sqref="L135"/>
    </sheetView>
  </sheetViews>
  <sheetFormatPr defaultRowHeight="12.75" x14ac:dyDescent="0.2"/>
  <cols>
    <col min="1" max="1" width="7.5" style="295" customWidth="1"/>
    <col min="2" max="2" width="30.59765625" style="297" customWidth="1"/>
    <col min="3" max="4" width="9.69921875" style="297" customWidth="1"/>
    <col min="5" max="5" width="10.19921875" style="297" customWidth="1"/>
    <col min="6" max="6" width="10.69921875" style="297" customWidth="1"/>
    <col min="7" max="7" width="9.69921875" style="297" customWidth="1"/>
    <col min="8" max="8" width="11" style="297" customWidth="1"/>
    <col min="9" max="9" width="9.69921875" style="297" bestFit="1" customWidth="1"/>
    <col min="10" max="10" width="8.796875" style="297"/>
    <col min="11" max="11" width="6.3984375" style="297" customWidth="1"/>
    <col min="12" max="16384" width="8.796875" style="297"/>
  </cols>
  <sheetData>
    <row r="1" spans="1:8" s="282" customFormat="1" ht="15" x14ac:dyDescent="0.25">
      <c r="A1" s="238" t="s">
        <v>53</v>
      </c>
      <c r="E1" s="283"/>
      <c r="F1" s="239" t="s">
        <v>437</v>
      </c>
    </row>
    <row r="2" spans="1:8" s="282" customFormat="1" ht="30" customHeight="1" x14ac:dyDescent="0.25">
      <c r="A2" s="284" t="s">
        <v>15</v>
      </c>
      <c r="B2" s="285" t="s">
        <v>503</v>
      </c>
      <c r="E2" s="286"/>
      <c r="F2" s="287" t="s">
        <v>29</v>
      </c>
      <c r="G2" s="282" t="s">
        <v>474</v>
      </c>
    </row>
    <row r="3" spans="1:8" s="282" customFormat="1" ht="15" customHeight="1" x14ac:dyDescent="0.2">
      <c r="A3" s="288"/>
      <c r="E3" s="286"/>
      <c r="F3" s="287"/>
    </row>
    <row r="4" spans="1:8" s="282" customFormat="1" ht="15" customHeight="1" x14ac:dyDescent="0.25">
      <c r="A4" s="289" t="s">
        <v>19</v>
      </c>
      <c r="B4" s="285" t="s">
        <v>475</v>
      </c>
      <c r="E4" s="286"/>
      <c r="F4" s="287" t="s">
        <v>20</v>
      </c>
      <c r="G4" s="282" t="s">
        <v>896</v>
      </c>
    </row>
    <row r="5" spans="1:8" s="282" customFormat="1" ht="15" customHeight="1" x14ac:dyDescent="0.2">
      <c r="A5" s="290"/>
      <c r="E5" s="286"/>
      <c r="F5" s="287"/>
    </row>
    <row r="6" spans="1:8" s="282" customFormat="1" ht="15" customHeight="1" x14ac:dyDescent="0.2">
      <c r="A6" s="287" t="s">
        <v>16</v>
      </c>
      <c r="B6" s="282" t="s">
        <v>502</v>
      </c>
      <c r="E6" s="286"/>
      <c r="F6" s="287" t="s">
        <v>28</v>
      </c>
      <c r="G6" s="282" t="s">
        <v>392</v>
      </c>
    </row>
    <row r="7" spans="1:8" s="282" customFormat="1" ht="15" customHeight="1" x14ac:dyDescent="0.2">
      <c r="A7" s="291"/>
      <c r="E7" s="286"/>
      <c r="F7" s="287"/>
    </row>
    <row r="8" spans="1:8" s="282" customFormat="1" ht="15" customHeight="1" x14ac:dyDescent="0.2">
      <c r="A8" s="287" t="s">
        <v>17</v>
      </c>
      <c r="B8" s="282" t="s">
        <v>476</v>
      </c>
      <c r="E8" s="292"/>
      <c r="F8" s="293" t="s">
        <v>23</v>
      </c>
      <c r="G8" s="294" t="s">
        <v>392</v>
      </c>
    </row>
    <row r="9" spans="1:8" s="282" customFormat="1" ht="15" customHeight="1" x14ac:dyDescent="0.2">
      <c r="A9" s="295"/>
      <c r="E9" s="286"/>
      <c r="F9" s="293" t="s">
        <v>52</v>
      </c>
      <c r="G9" s="294" t="s">
        <v>433</v>
      </c>
    </row>
    <row r="10" spans="1:8" s="282" customFormat="1" ht="15" customHeight="1" x14ac:dyDescent="0.2">
      <c r="A10" s="295"/>
      <c r="E10" s="292"/>
      <c r="F10" s="293" t="s">
        <v>24</v>
      </c>
      <c r="G10" s="294" t="s">
        <v>392</v>
      </c>
    </row>
    <row r="11" spans="1:8" s="282" customFormat="1" ht="15" customHeight="1" x14ac:dyDescent="0.2">
      <c r="A11" s="295"/>
      <c r="H11" s="296"/>
    </row>
    <row r="12" spans="1:8" s="282" customFormat="1" ht="15" customHeight="1" x14ac:dyDescent="0.25">
      <c r="A12" s="702" t="s">
        <v>439</v>
      </c>
      <c r="B12" s="702"/>
      <c r="C12" s="702"/>
      <c r="D12" s="702"/>
      <c r="E12" s="702"/>
      <c r="F12" s="702"/>
      <c r="G12" s="702"/>
      <c r="H12" s="702"/>
    </row>
    <row r="13" spans="1:8" s="282" customFormat="1" ht="15" customHeight="1" x14ac:dyDescent="0.25">
      <c r="A13" s="702" t="s">
        <v>903</v>
      </c>
      <c r="B13" s="702"/>
      <c r="C13" s="702"/>
      <c r="D13" s="702"/>
      <c r="E13" s="702"/>
      <c r="F13" s="702"/>
      <c r="G13" s="702"/>
      <c r="H13" s="702"/>
    </row>
    <row r="14" spans="1:8" s="282" customFormat="1" ht="15" customHeight="1" x14ac:dyDescent="0.2">
      <c r="A14" s="295"/>
    </row>
    <row r="15" spans="1:8" s="282" customFormat="1" ht="15" customHeight="1" x14ac:dyDescent="0.2">
      <c r="A15" s="703" t="s">
        <v>440</v>
      </c>
      <c r="B15" s="703"/>
      <c r="C15" s="703"/>
      <c r="D15" s="703"/>
      <c r="E15" s="703"/>
      <c r="F15" s="703"/>
      <c r="G15" s="703"/>
      <c r="H15" s="703"/>
    </row>
    <row r="16" spans="1:8" s="282" customFormat="1" ht="15" customHeight="1" x14ac:dyDescent="0.2">
      <c r="A16" s="479"/>
      <c r="B16" s="480"/>
      <c r="C16" s="480"/>
      <c r="D16" s="480"/>
      <c r="E16" s="480"/>
      <c r="F16" s="480"/>
      <c r="G16" s="480"/>
      <c r="H16" s="379" t="s">
        <v>56</v>
      </c>
    </row>
    <row r="17" spans="1:10" ht="25.5" x14ac:dyDescent="0.2">
      <c r="A17" s="481" t="s">
        <v>441</v>
      </c>
      <c r="B17" s="482" t="s">
        <v>442</v>
      </c>
      <c r="C17" s="483" t="s">
        <v>443</v>
      </c>
      <c r="D17" s="483" t="s">
        <v>444</v>
      </c>
      <c r="E17" s="483" t="s">
        <v>445</v>
      </c>
      <c r="F17" s="483" t="s">
        <v>446</v>
      </c>
      <c r="G17" s="483" t="s">
        <v>447</v>
      </c>
      <c r="H17" s="483" t="s">
        <v>885</v>
      </c>
    </row>
    <row r="18" spans="1:10" ht="12" customHeight="1" x14ac:dyDescent="0.2">
      <c r="A18" s="484">
        <v>1</v>
      </c>
      <c r="B18" s="485">
        <v>2</v>
      </c>
      <c r="C18" s="485">
        <v>3</v>
      </c>
      <c r="D18" s="485">
        <v>4</v>
      </c>
      <c r="E18" s="485">
        <v>5</v>
      </c>
      <c r="F18" s="485">
        <v>6</v>
      </c>
      <c r="G18" s="586">
        <v>7</v>
      </c>
      <c r="H18" s="586">
        <v>8</v>
      </c>
    </row>
    <row r="19" spans="1:10" ht="15" customHeight="1" x14ac:dyDescent="0.2">
      <c r="A19" s="486" t="s">
        <v>564</v>
      </c>
      <c r="B19" s="487" t="s">
        <v>565</v>
      </c>
      <c r="C19" s="527"/>
      <c r="D19" s="488"/>
      <c r="E19" s="488"/>
      <c r="F19" s="488"/>
      <c r="G19" s="489"/>
      <c r="H19" s="489">
        <f>C19+D19-E19+F19+G19</f>
        <v>0</v>
      </c>
      <c r="I19" s="298"/>
    </row>
    <row r="20" spans="1:10" ht="15" customHeight="1" x14ac:dyDescent="0.2">
      <c r="A20" s="486" t="s">
        <v>566</v>
      </c>
      <c r="B20" s="487" t="s">
        <v>567</v>
      </c>
      <c r="C20" s="527"/>
      <c r="D20" s="488"/>
      <c r="E20" s="488"/>
      <c r="F20" s="488"/>
      <c r="G20" s="489"/>
      <c r="H20" s="489">
        <f t="shared" ref="H20:H83" si="0">C20+D20-E20+F20+G20</f>
        <v>0</v>
      </c>
      <c r="I20" s="298"/>
    </row>
    <row r="21" spans="1:10" ht="15" customHeight="1" x14ac:dyDescent="0.2">
      <c r="A21" s="486" t="s">
        <v>568</v>
      </c>
      <c r="B21" s="487" t="s">
        <v>569</v>
      </c>
      <c r="C21" s="527"/>
      <c r="D21" s="488"/>
      <c r="E21" s="488"/>
      <c r="F21" s="488"/>
      <c r="G21" s="489"/>
      <c r="H21" s="489">
        <f t="shared" si="0"/>
        <v>0</v>
      </c>
      <c r="I21" s="298"/>
    </row>
    <row r="22" spans="1:10" ht="15" customHeight="1" x14ac:dyDescent="0.2">
      <c r="A22" s="486" t="s">
        <v>570</v>
      </c>
      <c r="B22" s="487" t="s">
        <v>571</v>
      </c>
      <c r="C22" s="527"/>
      <c r="D22" s="488"/>
      <c r="E22" s="488"/>
      <c r="F22" s="488"/>
      <c r="G22" s="489"/>
      <c r="H22" s="489">
        <f t="shared" si="0"/>
        <v>0</v>
      </c>
      <c r="I22" s="298"/>
    </row>
    <row r="23" spans="1:10" ht="15" customHeight="1" x14ac:dyDescent="0.2">
      <c r="A23" s="486" t="s">
        <v>572</v>
      </c>
      <c r="B23" s="487" t="s">
        <v>573</v>
      </c>
      <c r="C23" s="527"/>
      <c r="D23" s="488"/>
      <c r="E23" s="488"/>
      <c r="F23" s="488"/>
      <c r="G23" s="489"/>
      <c r="H23" s="489">
        <f t="shared" si="0"/>
        <v>0</v>
      </c>
      <c r="I23" s="298"/>
    </row>
    <row r="24" spans="1:10" ht="15" customHeight="1" x14ac:dyDescent="0.2">
      <c r="A24" s="486" t="s">
        <v>574</v>
      </c>
      <c r="B24" s="487" t="s">
        <v>575</v>
      </c>
      <c r="C24" s="527"/>
      <c r="D24" s="488"/>
      <c r="E24" s="488"/>
      <c r="F24" s="488"/>
      <c r="G24" s="489"/>
      <c r="H24" s="489">
        <f t="shared" si="0"/>
        <v>0</v>
      </c>
      <c r="I24" s="298"/>
    </row>
    <row r="25" spans="1:10" ht="15" customHeight="1" x14ac:dyDescent="0.2">
      <c r="A25" s="486" t="s">
        <v>576</v>
      </c>
      <c r="B25" s="487" t="s">
        <v>577</v>
      </c>
      <c r="C25" s="527"/>
      <c r="D25" s="488"/>
      <c r="E25" s="488"/>
      <c r="F25" s="488"/>
      <c r="G25" s="489"/>
      <c r="H25" s="489">
        <f t="shared" si="0"/>
        <v>0</v>
      </c>
      <c r="I25" s="298"/>
    </row>
    <row r="26" spans="1:10" ht="15" customHeight="1" x14ac:dyDescent="0.2">
      <c r="A26" s="486" t="s">
        <v>578</v>
      </c>
      <c r="B26" s="487" t="s">
        <v>579</v>
      </c>
      <c r="C26" s="527"/>
      <c r="D26" s="488"/>
      <c r="E26" s="488"/>
      <c r="F26" s="488"/>
      <c r="G26" s="489"/>
      <c r="H26" s="489">
        <f t="shared" si="0"/>
        <v>0</v>
      </c>
      <c r="I26" s="298"/>
    </row>
    <row r="27" spans="1:10" ht="15" customHeight="1" x14ac:dyDescent="0.2">
      <c r="A27" s="486" t="s">
        <v>580</v>
      </c>
      <c r="B27" s="487" t="s">
        <v>581</v>
      </c>
      <c r="C27" s="527"/>
      <c r="D27" s="488"/>
      <c r="E27" s="488"/>
      <c r="F27" s="488"/>
      <c r="G27" s="489"/>
      <c r="H27" s="489">
        <f t="shared" si="0"/>
        <v>0</v>
      </c>
      <c r="I27" s="298"/>
    </row>
    <row r="28" spans="1:10" ht="15" customHeight="1" x14ac:dyDescent="0.2">
      <c r="A28" s="486" t="s">
        <v>582</v>
      </c>
      <c r="B28" s="487" t="s">
        <v>583</v>
      </c>
      <c r="C28" s="527"/>
      <c r="D28" s="488"/>
      <c r="E28" s="488"/>
      <c r="F28" s="488"/>
      <c r="G28" s="489"/>
      <c r="H28" s="489">
        <f t="shared" si="0"/>
        <v>0</v>
      </c>
      <c r="I28" s="298"/>
    </row>
    <row r="29" spans="1:10" ht="15" customHeight="1" x14ac:dyDescent="0.2">
      <c r="A29" s="486" t="s">
        <v>584</v>
      </c>
      <c r="B29" s="487" t="s">
        <v>585</v>
      </c>
      <c r="C29" s="527"/>
      <c r="D29" s="488"/>
      <c r="E29" s="488"/>
      <c r="F29" s="488"/>
      <c r="G29" s="489"/>
      <c r="H29" s="489">
        <f t="shared" si="0"/>
        <v>0</v>
      </c>
      <c r="I29" s="298"/>
    </row>
    <row r="30" spans="1:10" x14ac:dyDescent="0.2">
      <c r="A30" s="486" t="s">
        <v>586</v>
      </c>
      <c r="B30" s="487" t="s">
        <v>587</v>
      </c>
      <c r="C30" s="527"/>
      <c r="D30" s="488"/>
      <c r="E30" s="488"/>
      <c r="F30" s="488"/>
      <c r="G30" s="489"/>
      <c r="H30" s="489">
        <f t="shared" si="0"/>
        <v>0</v>
      </c>
      <c r="I30" s="298"/>
      <c r="J30" s="299"/>
    </row>
    <row r="31" spans="1:10" x14ac:dyDescent="0.2">
      <c r="A31" s="486" t="s">
        <v>588</v>
      </c>
      <c r="B31" s="487" t="s">
        <v>589</v>
      </c>
      <c r="C31" s="527"/>
      <c r="D31" s="488"/>
      <c r="E31" s="488"/>
      <c r="F31" s="488"/>
      <c r="G31" s="489"/>
      <c r="H31" s="489">
        <f t="shared" si="0"/>
        <v>0</v>
      </c>
      <c r="I31" s="300"/>
    </row>
    <row r="32" spans="1:10" x14ac:dyDescent="0.2">
      <c r="A32" s="486" t="s">
        <v>590</v>
      </c>
      <c r="B32" s="487" t="s">
        <v>591</v>
      </c>
      <c r="C32" s="527"/>
      <c r="D32" s="488"/>
      <c r="E32" s="488"/>
      <c r="F32" s="488"/>
      <c r="G32" s="489"/>
      <c r="H32" s="489">
        <f t="shared" si="0"/>
        <v>0</v>
      </c>
      <c r="I32" s="300"/>
    </row>
    <row r="33" spans="1:9" x14ac:dyDescent="0.2">
      <c r="A33" s="486" t="s">
        <v>505</v>
      </c>
      <c r="B33" s="487" t="s">
        <v>506</v>
      </c>
      <c r="C33" s="527">
        <v>40187</v>
      </c>
      <c r="D33" s="528"/>
      <c r="E33" s="528">
        <v>171.13</v>
      </c>
      <c r="F33" s="528">
        <v>967.71</v>
      </c>
      <c r="G33" s="489"/>
      <c r="H33" s="489">
        <f t="shared" si="0"/>
        <v>40983.58</v>
      </c>
      <c r="I33" s="300"/>
    </row>
    <row r="34" spans="1:9" x14ac:dyDescent="0.2">
      <c r="A34" s="486" t="s">
        <v>507</v>
      </c>
      <c r="B34" s="487" t="s">
        <v>508</v>
      </c>
      <c r="C34" s="527">
        <v>465005</v>
      </c>
      <c r="D34" s="528">
        <f>6999.65+53088</f>
        <v>60087.65</v>
      </c>
      <c r="E34" s="528">
        <v>42780.65</v>
      </c>
      <c r="F34" s="528">
        <v>36170.6</v>
      </c>
      <c r="G34" s="489"/>
      <c r="H34" s="489">
        <f t="shared" si="0"/>
        <v>518482.6</v>
      </c>
    </row>
    <row r="35" spans="1:9" x14ac:dyDescent="0.2">
      <c r="A35" s="486" t="s">
        <v>509</v>
      </c>
      <c r="B35" s="487" t="s">
        <v>510</v>
      </c>
      <c r="C35" s="527">
        <v>8464</v>
      </c>
      <c r="D35" s="528"/>
      <c r="E35" s="528">
        <v>1907.1</v>
      </c>
      <c r="F35" s="528">
        <v>953.55</v>
      </c>
      <c r="G35" s="489"/>
      <c r="H35" s="489">
        <f t="shared" si="0"/>
        <v>7510.45</v>
      </c>
      <c r="I35" s="300"/>
    </row>
    <row r="36" spans="1:9" x14ac:dyDescent="0.2">
      <c r="A36" s="486" t="s">
        <v>592</v>
      </c>
      <c r="B36" s="487" t="s">
        <v>593</v>
      </c>
      <c r="C36" s="527"/>
      <c r="D36" s="528"/>
      <c r="E36" s="528"/>
      <c r="F36" s="528"/>
      <c r="G36" s="489"/>
      <c r="H36" s="489">
        <f t="shared" si="0"/>
        <v>0</v>
      </c>
    </row>
    <row r="37" spans="1:9" ht="12" customHeight="1" x14ac:dyDescent="0.2">
      <c r="A37" s="486" t="s">
        <v>594</v>
      </c>
      <c r="B37" s="487" t="s">
        <v>595</v>
      </c>
      <c r="C37" s="527"/>
      <c r="D37" s="528"/>
      <c r="E37" s="528"/>
      <c r="F37" s="528"/>
      <c r="G37" s="489"/>
      <c r="H37" s="489">
        <f t="shared" si="0"/>
        <v>0</v>
      </c>
    </row>
    <row r="38" spans="1:9" ht="15" customHeight="1" x14ac:dyDescent="0.2">
      <c r="A38" s="486" t="s">
        <v>531</v>
      </c>
      <c r="B38" s="487" t="s">
        <v>596</v>
      </c>
      <c r="C38" s="527">
        <v>2500</v>
      </c>
      <c r="D38" s="528">
        <v>549.9</v>
      </c>
      <c r="E38" s="528"/>
      <c r="F38" s="528"/>
      <c r="G38" s="489"/>
      <c r="H38" s="489">
        <f t="shared" si="0"/>
        <v>3049.9</v>
      </c>
    </row>
    <row r="39" spans="1:9" ht="15" customHeight="1" x14ac:dyDescent="0.2">
      <c r="A39" s="486" t="s">
        <v>597</v>
      </c>
      <c r="B39" s="487" t="s">
        <v>598</v>
      </c>
      <c r="C39" s="527"/>
      <c r="D39" s="528"/>
      <c r="E39" s="528"/>
      <c r="F39" s="528"/>
      <c r="G39" s="489"/>
      <c r="H39" s="489">
        <f t="shared" si="0"/>
        <v>0</v>
      </c>
    </row>
    <row r="40" spans="1:9" ht="15" customHeight="1" x14ac:dyDescent="0.2">
      <c r="A40" s="486" t="s">
        <v>511</v>
      </c>
      <c r="B40" s="487" t="s">
        <v>599</v>
      </c>
      <c r="C40" s="527">
        <v>72069</v>
      </c>
      <c r="D40" s="528">
        <v>2873.52</v>
      </c>
      <c r="E40" s="528">
        <v>2849</v>
      </c>
      <c r="F40" s="528"/>
      <c r="G40" s="489"/>
      <c r="H40" s="489">
        <f t="shared" si="0"/>
        <v>72093.52</v>
      </c>
    </row>
    <row r="41" spans="1:9" ht="15" customHeight="1" x14ac:dyDescent="0.2">
      <c r="A41" s="486" t="s">
        <v>512</v>
      </c>
      <c r="B41" s="487" t="s">
        <v>513</v>
      </c>
      <c r="C41" s="527">
        <v>345764</v>
      </c>
      <c r="D41" s="528"/>
      <c r="E41" s="528"/>
      <c r="F41" s="528">
        <v>24987</v>
      </c>
      <c r="G41" s="489"/>
      <c r="H41" s="489">
        <f t="shared" si="0"/>
        <v>370751</v>
      </c>
    </row>
    <row r="42" spans="1:9" ht="15" customHeight="1" x14ac:dyDescent="0.2">
      <c r="A42" s="486" t="s">
        <v>600</v>
      </c>
      <c r="B42" s="487" t="s">
        <v>601</v>
      </c>
      <c r="C42" s="527"/>
      <c r="D42" s="528"/>
      <c r="E42" s="528"/>
      <c r="F42" s="528"/>
      <c r="G42" s="489"/>
      <c r="H42" s="489">
        <f t="shared" si="0"/>
        <v>0</v>
      </c>
    </row>
    <row r="43" spans="1:9" ht="15" customHeight="1" x14ac:dyDescent="0.2">
      <c r="A43" s="486" t="s">
        <v>602</v>
      </c>
      <c r="B43" s="487" t="s">
        <v>603</v>
      </c>
      <c r="C43" s="527"/>
      <c r="D43" s="488"/>
      <c r="E43" s="488"/>
      <c r="F43" s="488"/>
      <c r="G43" s="489"/>
      <c r="H43" s="489">
        <f t="shared" si="0"/>
        <v>0</v>
      </c>
    </row>
    <row r="44" spans="1:9" ht="15" customHeight="1" x14ac:dyDescent="0.2">
      <c r="A44" s="486" t="s">
        <v>604</v>
      </c>
      <c r="B44" s="487" t="s">
        <v>605</v>
      </c>
      <c r="C44" s="527"/>
      <c r="D44" s="488"/>
      <c r="E44" s="488"/>
      <c r="F44" s="488"/>
      <c r="G44" s="489"/>
      <c r="H44" s="489">
        <f t="shared" si="0"/>
        <v>0</v>
      </c>
    </row>
    <row r="45" spans="1:9" ht="15" customHeight="1" x14ac:dyDescent="0.2">
      <c r="A45" s="486" t="s">
        <v>606</v>
      </c>
      <c r="B45" s="487" t="s">
        <v>607</v>
      </c>
      <c r="C45" s="527"/>
      <c r="D45" s="488"/>
      <c r="E45" s="488"/>
      <c r="F45" s="488"/>
      <c r="G45" s="489"/>
      <c r="H45" s="489">
        <f t="shared" si="0"/>
        <v>0</v>
      </c>
    </row>
    <row r="46" spans="1:9" ht="15" customHeight="1" x14ac:dyDescent="0.2">
      <c r="A46" s="486" t="s">
        <v>608</v>
      </c>
      <c r="B46" s="487" t="s">
        <v>609</v>
      </c>
      <c r="C46" s="527"/>
      <c r="D46" s="488"/>
      <c r="E46" s="488"/>
      <c r="F46" s="488"/>
      <c r="G46" s="489"/>
      <c r="H46" s="489">
        <f t="shared" si="0"/>
        <v>0</v>
      </c>
    </row>
    <row r="47" spans="1:9" ht="15" customHeight="1" x14ac:dyDescent="0.2">
      <c r="A47" s="486" t="s">
        <v>610</v>
      </c>
      <c r="B47" s="487" t="s">
        <v>611</v>
      </c>
      <c r="C47" s="527"/>
      <c r="D47" s="488"/>
      <c r="E47" s="488"/>
      <c r="F47" s="488"/>
      <c r="G47" s="489"/>
      <c r="H47" s="489">
        <f t="shared" si="0"/>
        <v>0</v>
      </c>
    </row>
    <row r="48" spans="1:9" ht="15" customHeight="1" x14ac:dyDescent="0.2">
      <c r="A48" s="486" t="s">
        <v>612</v>
      </c>
      <c r="B48" s="487" t="s">
        <v>613</v>
      </c>
      <c r="C48" s="527"/>
      <c r="D48" s="488"/>
      <c r="E48" s="488"/>
      <c r="F48" s="488"/>
      <c r="G48" s="489"/>
      <c r="H48" s="489">
        <f t="shared" si="0"/>
        <v>0</v>
      </c>
    </row>
    <row r="49" spans="1:8" ht="15" customHeight="1" x14ac:dyDescent="0.2">
      <c r="A49" s="486" t="s">
        <v>614</v>
      </c>
      <c r="B49" s="487" t="s">
        <v>615</v>
      </c>
      <c r="C49" s="527"/>
      <c r="D49" s="488"/>
      <c r="E49" s="488"/>
      <c r="F49" s="488"/>
      <c r="G49" s="489"/>
      <c r="H49" s="489">
        <f t="shared" si="0"/>
        <v>0</v>
      </c>
    </row>
    <row r="50" spans="1:8" ht="15" customHeight="1" x14ac:dyDescent="0.2">
      <c r="A50" s="486" t="s">
        <v>616</v>
      </c>
      <c r="B50" s="487" t="s">
        <v>617</v>
      </c>
      <c r="C50" s="527"/>
      <c r="D50" s="488"/>
      <c r="E50" s="488"/>
      <c r="F50" s="488"/>
      <c r="G50" s="489"/>
      <c r="H50" s="489">
        <f t="shared" si="0"/>
        <v>0</v>
      </c>
    </row>
    <row r="51" spans="1:8" ht="15" customHeight="1" x14ac:dyDescent="0.2">
      <c r="A51" s="486" t="s">
        <v>618</v>
      </c>
      <c r="B51" s="487" t="s">
        <v>619</v>
      </c>
      <c r="C51" s="527">
        <v>8172</v>
      </c>
      <c r="D51" s="528"/>
      <c r="E51" s="528"/>
      <c r="F51" s="528"/>
      <c r="G51" s="489"/>
      <c r="H51" s="489">
        <f t="shared" si="0"/>
        <v>8172</v>
      </c>
    </row>
    <row r="52" spans="1:8" x14ac:dyDescent="0.2">
      <c r="A52" s="486" t="s">
        <v>514</v>
      </c>
      <c r="B52" s="487" t="s">
        <v>515</v>
      </c>
      <c r="C52" s="527">
        <v>4324</v>
      </c>
      <c r="D52" s="528"/>
      <c r="E52" s="528">
        <v>883</v>
      </c>
      <c r="F52" s="528">
        <v>504</v>
      </c>
      <c r="G52" s="489"/>
      <c r="H52" s="489">
        <f t="shared" si="0"/>
        <v>3945</v>
      </c>
    </row>
    <row r="53" spans="1:8" x14ac:dyDescent="0.2">
      <c r="A53" s="486" t="s">
        <v>620</v>
      </c>
      <c r="B53" s="487" t="s">
        <v>621</v>
      </c>
      <c r="C53" s="527"/>
      <c r="D53" s="528"/>
      <c r="E53" s="528"/>
      <c r="F53" s="528"/>
      <c r="G53" s="489"/>
      <c r="H53" s="489">
        <f t="shared" si="0"/>
        <v>0</v>
      </c>
    </row>
    <row r="54" spans="1:8" x14ac:dyDescent="0.2">
      <c r="A54" s="486" t="s">
        <v>622</v>
      </c>
      <c r="B54" s="487" t="s">
        <v>623</v>
      </c>
      <c r="C54" s="527"/>
      <c r="D54" s="488"/>
      <c r="E54" s="488"/>
      <c r="F54" s="488"/>
      <c r="G54" s="489"/>
      <c r="H54" s="489">
        <f t="shared" si="0"/>
        <v>0</v>
      </c>
    </row>
    <row r="55" spans="1:8" x14ac:dyDescent="0.2">
      <c r="A55" s="486" t="s">
        <v>624</v>
      </c>
      <c r="B55" s="487" t="s">
        <v>625</v>
      </c>
      <c r="C55" s="527"/>
      <c r="D55" s="488"/>
      <c r="E55" s="488"/>
      <c r="F55" s="488"/>
      <c r="G55" s="489"/>
      <c r="H55" s="489">
        <f t="shared" si="0"/>
        <v>0</v>
      </c>
    </row>
    <row r="56" spans="1:8" x14ac:dyDescent="0.2">
      <c r="A56" s="486" t="s">
        <v>626</v>
      </c>
      <c r="B56" s="487" t="s">
        <v>627</v>
      </c>
      <c r="C56" s="527"/>
      <c r="D56" s="488"/>
      <c r="E56" s="488"/>
      <c r="F56" s="488"/>
      <c r="G56" s="489"/>
      <c r="H56" s="489">
        <f t="shared" si="0"/>
        <v>0</v>
      </c>
    </row>
    <row r="57" spans="1:8" x14ac:dyDescent="0.2">
      <c r="A57" s="486" t="s">
        <v>628</v>
      </c>
      <c r="B57" s="487" t="s">
        <v>629</v>
      </c>
      <c r="C57" s="527"/>
      <c r="D57" s="488"/>
      <c r="E57" s="488"/>
      <c r="F57" s="488"/>
      <c r="G57" s="489"/>
      <c r="H57" s="489">
        <f t="shared" si="0"/>
        <v>0</v>
      </c>
    </row>
    <row r="58" spans="1:8" x14ac:dyDescent="0.2">
      <c r="A58" s="486" t="s">
        <v>630</v>
      </c>
      <c r="B58" s="487" t="s">
        <v>631</v>
      </c>
      <c r="C58" s="527"/>
      <c r="D58" s="488"/>
      <c r="E58" s="488"/>
      <c r="F58" s="488"/>
      <c r="G58" s="489"/>
      <c r="H58" s="489">
        <f t="shared" si="0"/>
        <v>0</v>
      </c>
    </row>
    <row r="59" spans="1:8" x14ac:dyDescent="0.2">
      <c r="A59" s="486" t="s">
        <v>632</v>
      </c>
      <c r="B59" s="487" t="s">
        <v>633</v>
      </c>
      <c r="C59" s="527"/>
      <c r="D59" s="488"/>
      <c r="E59" s="488"/>
      <c r="F59" s="488"/>
      <c r="G59" s="489"/>
      <c r="H59" s="489">
        <f t="shared" si="0"/>
        <v>0</v>
      </c>
    </row>
    <row r="60" spans="1:8" x14ac:dyDescent="0.2">
      <c r="A60" s="486" t="s">
        <v>634</v>
      </c>
      <c r="B60" s="487" t="s">
        <v>635</v>
      </c>
      <c r="C60" s="527"/>
      <c r="D60" s="488"/>
      <c r="E60" s="488"/>
      <c r="F60" s="488"/>
      <c r="G60" s="489"/>
      <c r="H60" s="489">
        <f t="shared" si="0"/>
        <v>0</v>
      </c>
    </row>
    <row r="61" spans="1:8" x14ac:dyDescent="0.2">
      <c r="A61" s="486" t="s">
        <v>636</v>
      </c>
      <c r="B61" s="487" t="s">
        <v>637</v>
      </c>
      <c r="C61" s="527"/>
      <c r="D61" s="488"/>
      <c r="E61" s="488"/>
      <c r="F61" s="488"/>
      <c r="G61" s="489"/>
      <c r="H61" s="489">
        <f t="shared" si="0"/>
        <v>0</v>
      </c>
    </row>
    <row r="62" spans="1:8" x14ac:dyDescent="0.2">
      <c r="A62" s="486" t="s">
        <v>638</v>
      </c>
      <c r="B62" s="487" t="s">
        <v>639</v>
      </c>
      <c r="C62" s="527"/>
      <c r="D62" s="488"/>
      <c r="E62" s="488"/>
      <c r="F62" s="488"/>
      <c r="G62" s="489"/>
      <c r="H62" s="489">
        <f t="shared" si="0"/>
        <v>0</v>
      </c>
    </row>
    <row r="63" spans="1:8" x14ac:dyDescent="0.2">
      <c r="A63" s="486" t="s">
        <v>640</v>
      </c>
      <c r="B63" s="487" t="s">
        <v>641</v>
      </c>
      <c r="C63" s="527"/>
      <c r="D63" s="488"/>
      <c r="E63" s="488"/>
      <c r="F63" s="488"/>
      <c r="G63" s="489"/>
      <c r="H63" s="489">
        <f t="shared" si="0"/>
        <v>0</v>
      </c>
    </row>
    <row r="64" spans="1:8" x14ac:dyDescent="0.2">
      <c r="A64" s="486" t="s">
        <v>642</v>
      </c>
      <c r="B64" s="487" t="s">
        <v>643</v>
      </c>
      <c r="C64" s="527"/>
      <c r="D64" s="488"/>
      <c r="E64" s="488"/>
      <c r="F64" s="488"/>
      <c r="G64" s="489"/>
      <c r="H64" s="489">
        <f t="shared" si="0"/>
        <v>0</v>
      </c>
    </row>
    <row r="65" spans="1:8" x14ac:dyDescent="0.2">
      <c r="A65" s="486" t="s">
        <v>644</v>
      </c>
      <c r="B65" s="487" t="s">
        <v>645</v>
      </c>
      <c r="C65" s="527"/>
      <c r="D65" s="488"/>
      <c r="E65" s="488"/>
      <c r="F65" s="488"/>
      <c r="G65" s="489"/>
      <c r="H65" s="489">
        <f t="shared" si="0"/>
        <v>0</v>
      </c>
    </row>
    <row r="66" spans="1:8" x14ac:dyDescent="0.2">
      <c r="A66" s="486" t="s">
        <v>646</v>
      </c>
      <c r="B66" s="487" t="s">
        <v>647</v>
      </c>
      <c r="C66" s="527"/>
      <c r="D66" s="488"/>
      <c r="E66" s="488"/>
      <c r="F66" s="488"/>
      <c r="G66" s="489"/>
      <c r="H66" s="489">
        <f t="shared" si="0"/>
        <v>0</v>
      </c>
    </row>
    <row r="67" spans="1:8" x14ac:dyDescent="0.2">
      <c r="A67" s="486" t="s">
        <v>648</v>
      </c>
      <c r="B67" s="487" t="s">
        <v>649</v>
      </c>
      <c r="C67" s="527"/>
      <c r="D67" s="488"/>
      <c r="E67" s="488"/>
      <c r="F67" s="488"/>
      <c r="G67" s="489"/>
      <c r="H67" s="489">
        <f t="shared" si="0"/>
        <v>0</v>
      </c>
    </row>
    <row r="68" spans="1:8" x14ac:dyDescent="0.2">
      <c r="A68" s="486" t="s">
        <v>516</v>
      </c>
      <c r="B68" s="487" t="s">
        <v>650</v>
      </c>
      <c r="C68" s="527">
        <v>126360</v>
      </c>
      <c r="D68" s="488"/>
      <c r="E68" s="528">
        <v>126360</v>
      </c>
      <c r="F68" s="528">
        <v>126360</v>
      </c>
      <c r="G68" s="489"/>
      <c r="H68" s="489">
        <f t="shared" si="0"/>
        <v>126360</v>
      </c>
    </row>
    <row r="69" spans="1:8" x14ac:dyDescent="0.2">
      <c r="A69" s="486" t="s">
        <v>651</v>
      </c>
      <c r="B69" s="487" t="s">
        <v>652</v>
      </c>
      <c r="C69" s="527"/>
      <c r="D69" s="488"/>
      <c r="E69" s="488"/>
      <c r="F69" s="488"/>
      <c r="G69" s="489"/>
      <c r="H69" s="489">
        <f t="shared" si="0"/>
        <v>0</v>
      </c>
    </row>
    <row r="70" spans="1:8" x14ac:dyDescent="0.2">
      <c r="A70" s="486" t="s">
        <v>653</v>
      </c>
      <c r="B70" s="487" t="s">
        <v>596</v>
      </c>
      <c r="C70" s="527"/>
      <c r="D70" s="488"/>
      <c r="E70" s="488"/>
      <c r="F70" s="488"/>
      <c r="G70" s="489"/>
      <c r="H70" s="489">
        <f t="shared" si="0"/>
        <v>0</v>
      </c>
    </row>
    <row r="71" spans="1:8" x14ac:dyDescent="0.2">
      <c r="A71" s="486" t="s">
        <v>654</v>
      </c>
      <c r="B71" s="487" t="s">
        <v>655</v>
      </c>
      <c r="C71" s="527"/>
      <c r="D71" s="488"/>
      <c r="E71" s="488"/>
      <c r="F71" s="488"/>
      <c r="G71" s="489"/>
      <c r="H71" s="489">
        <f t="shared" si="0"/>
        <v>0</v>
      </c>
    </row>
    <row r="72" spans="1:8" x14ac:dyDescent="0.2">
      <c r="A72" s="486" t="s">
        <v>656</v>
      </c>
      <c r="B72" s="487" t="s">
        <v>657</v>
      </c>
      <c r="C72" s="527"/>
      <c r="D72" s="488"/>
      <c r="E72" s="488"/>
      <c r="F72" s="488"/>
      <c r="G72" s="489"/>
      <c r="H72" s="489">
        <f t="shared" si="0"/>
        <v>0</v>
      </c>
    </row>
    <row r="73" spans="1:8" x14ac:dyDescent="0.2">
      <c r="A73" s="486" t="s">
        <v>658</v>
      </c>
      <c r="B73" s="487" t="s">
        <v>529</v>
      </c>
      <c r="C73" s="527"/>
      <c r="D73" s="488"/>
      <c r="E73" s="488"/>
      <c r="F73" s="488"/>
      <c r="G73" s="489"/>
      <c r="H73" s="489">
        <f t="shared" si="0"/>
        <v>0</v>
      </c>
    </row>
    <row r="74" spans="1:8" ht="25.5" x14ac:dyDescent="0.2">
      <c r="A74" s="486" t="s">
        <v>659</v>
      </c>
      <c r="B74" s="490" t="s">
        <v>660</v>
      </c>
      <c r="C74" s="527"/>
      <c r="D74" s="488"/>
      <c r="E74" s="488"/>
      <c r="F74" s="488"/>
      <c r="G74" s="489"/>
      <c r="H74" s="489">
        <f t="shared" si="0"/>
        <v>0</v>
      </c>
    </row>
    <row r="75" spans="1:8" ht="25.5" x14ac:dyDescent="0.2">
      <c r="A75" s="486" t="s">
        <v>661</v>
      </c>
      <c r="B75" s="490" t="s">
        <v>662</v>
      </c>
      <c r="C75" s="527"/>
      <c r="D75" s="488"/>
      <c r="E75" s="488"/>
      <c r="F75" s="488"/>
      <c r="G75" s="489"/>
      <c r="H75" s="489">
        <f t="shared" si="0"/>
        <v>0</v>
      </c>
    </row>
    <row r="76" spans="1:8" x14ac:dyDescent="0.2">
      <c r="A76" s="486" t="s">
        <v>663</v>
      </c>
      <c r="B76" s="487" t="s">
        <v>664</v>
      </c>
      <c r="C76" s="527"/>
      <c r="D76" s="488"/>
      <c r="E76" s="488"/>
      <c r="F76" s="488"/>
      <c r="G76" s="489"/>
      <c r="H76" s="489">
        <f t="shared" si="0"/>
        <v>0</v>
      </c>
    </row>
    <row r="77" spans="1:8" x14ac:dyDescent="0.2">
      <c r="A77" s="486" t="s">
        <v>532</v>
      </c>
      <c r="B77" s="487" t="s">
        <v>517</v>
      </c>
      <c r="C77" s="527">
        <v>80939</v>
      </c>
      <c r="D77" s="488"/>
      <c r="E77" s="528">
        <v>71900.100000000006</v>
      </c>
      <c r="F77" s="528">
        <v>54849.599999999999</v>
      </c>
      <c r="G77" s="489"/>
      <c r="H77" s="489">
        <f t="shared" si="0"/>
        <v>63888.499999999993</v>
      </c>
    </row>
    <row r="78" spans="1:8" x14ac:dyDescent="0.2">
      <c r="A78" s="486" t="s">
        <v>665</v>
      </c>
      <c r="B78" s="487" t="s">
        <v>666</v>
      </c>
      <c r="C78" s="527"/>
      <c r="D78" s="488"/>
      <c r="E78" s="488"/>
      <c r="F78" s="488"/>
      <c r="G78" s="489"/>
      <c r="H78" s="489">
        <f t="shared" si="0"/>
        <v>0</v>
      </c>
    </row>
    <row r="79" spans="1:8" x14ac:dyDescent="0.2">
      <c r="A79" s="486" t="s">
        <v>667</v>
      </c>
      <c r="B79" s="487" t="s">
        <v>668</v>
      </c>
      <c r="C79" s="527"/>
      <c r="D79" s="488"/>
      <c r="E79" s="488"/>
      <c r="F79" s="488"/>
      <c r="G79" s="489"/>
      <c r="H79" s="489">
        <f t="shared" si="0"/>
        <v>0</v>
      </c>
    </row>
    <row r="80" spans="1:8" x14ac:dyDescent="0.2">
      <c r="A80" s="486" t="s">
        <v>669</v>
      </c>
      <c r="B80" s="487" t="s">
        <v>670</v>
      </c>
      <c r="C80" s="527"/>
      <c r="D80" s="488"/>
      <c r="E80" s="488"/>
      <c r="F80" s="488"/>
      <c r="G80" s="489"/>
      <c r="H80" s="489">
        <f t="shared" si="0"/>
        <v>0</v>
      </c>
    </row>
    <row r="81" spans="1:8" x14ac:dyDescent="0.2">
      <c r="A81" s="486" t="s">
        <v>671</v>
      </c>
      <c r="B81" s="487" t="s">
        <v>565</v>
      </c>
      <c r="C81" s="527"/>
      <c r="D81" s="488"/>
      <c r="E81" s="488"/>
      <c r="F81" s="488"/>
      <c r="G81" s="489"/>
      <c r="H81" s="489">
        <f t="shared" si="0"/>
        <v>0</v>
      </c>
    </row>
    <row r="82" spans="1:8" x14ac:dyDescent="0.2">
      <c r="A82" s="486" t="s">
        <v>672</v>
      </c>
      <c r="B82" s="487" t="s">
        <v>673</v>
      </c>
      <c r="C82" s="527"/>
      <c r="D82" s="488"/>
      <c r="E82" s="488"/>
      <c r="F82" s="488"/>
      <c r="G82" s="489"/>
      <c r="H82" s="489">
        <f t="shared" si="0"/>
        <v>0</v>
      </c>
    </row>
    <row r="83" spans="1:8" x14ac:dyDescent="0.2">
      <c r="A83" s="486" t="s">
        <v>674</v>
      </c>
      <c r="B83" s="487" t="s">
        <v>675</v>
      </c>
      <c r="C83" s="527"/>
      <c r="D83" s="488"/>
      <c r="E83" s="488"/>
      <c r="F83" s="488"/>
      <c r="G83" s="489"/>
      <c r="H83" s="489">
        <f t="shared" si="0"/>
        <v>0</v>
      </c>
    </row>
    <row r="84" spans="1:8" x14ac:dyDescent="0.2">
      <c r="A84" s="486" t="s">
        <v>676</v>
      </c>
      <c r="B84" s="487" t="s">
        <v>529</v>
      </c>
      <c r="C84" s="527"/>
      <c r="D84" s="488"/>
      <c r="E84" s="488"/>
      <c r="F84" s="488"/>
      <c r="G84" s="489"/>
      <c r="H84" s="489">
        <f t="shared" ref="H84:H111" si="1">C84+D84-E84+F84+G84</f>
        <v>0</v>
      </c>
    </row>
    <row r="85" spans="1:8" x14ac:dyDescent="0.2">
      <c r="A85" s="486" t="s">
        <v>677</v>
      </c>
      <c r="B85" s="487" t="s">
        <v>678</v>
      </c>
      <c r="C85" s="527"/>
      <c r="D85" s="488"/>
      <c r="E85" s="488"/>
      <c r="F85" s="488"/>
      <c r="G85" s="489"/>
      <c r="H85" s="489">
        <f t="shared" si="1"/>
        <v>0</v>
      </c>
    </row>
    <row r="86" spans="1:8" x14ac:dyDescent="0.2">
      <c r="A86" s="486" t="s">
        <v>679</v>
      </c>
      <c r="B86" s="487" t="s">
        <v>680</v>
      </c>
      <c r="C86" s="527"/>
      <c r="D86" s="488"/>
      <c r="E86" s="488"/>
      <c r="F86" s="488"/>
      <c r="G86" s="489"/>
      <c r="H86" s="489">
        <f t="shared" si="1"/>
        <v>0</v>
      </c>
    </row>
    <row r="87" spans="1:8" x14ac:dyDescent="0.2">
      <c r="A87" s="486" t="s">
        <v>681</v>
      </c>
      <c r="B87" s="487" t="s">
        <v>682</v>
      </c>
      <c r="C87" s="527"/>
      <c r="D87" s="488"/>
      <c r="E87" s="488"/>
      <c r="F87" s="488"/>
      <c r="G87" s="489"/>
      <c r="H87" s="489">
        <f t="shared" si="1"/>
        <v>0</v>
      </c>
    </row>
    <row r="88" spans="1:8" x14ac:dyDescent="0.2">
      <c r="A88" s="486" t="s">
        <v>683</v>
      </c>
      <c r="B88" s="487" t="s">
        <v>684</v>
      </c>
      <c r="C88" s="527"/>
      <c r="D88" s="488"/>
      <c r="E88" s="488"/>
      <c r="F88" s="488"/>
      <c r="G88" s="489"/>
      <c r="H88" s="489">
        <f t="shared" si="1"/>
        <v>0</v>
      </c>
    </row>
    <row r="89" spans="1:8" x14ac:dyDescent="0.2">
      <c r="A89" s="486" t="s">
        <v>685</v>
      </c>
      <c r="B89" s="487" t="s">
        <v>686</v>
      </c>
      <c r="C89" s="527"/>
      <c r="D89" s="488"/>
      <c r="E89" s="488"/>
      <c r="F89" s="488"/>
      <c r="G89" s="489"/>
      <c r="H89" s="489">
        <f t="shared" si="1"/>
        <v>0</v>
      </c>
    </row>
    <row r="90" spans="1:8" x14ac:dyDescent="0.2">
      <c r="A90" s="486" t="s">
        <v>687</v>
      </c>
      <c r="B90" s="487" t="s">
        <v>688</v>
      </c>
      <c r="C90" s="527"/>
      <c r="D90" s="488"/>
      <c r="E90" s="488"/>
      <c r="F90" s="488"/>
      <c r="G90" s="489"/>
      <c r="H90" s="489">
        <f t="shared" si="1"/>
        <v>0</v>
      </c>
    </row>
    <row r="91" spans="1:8" x14ac:dyDescent="0.2">
      <c r="A91" s="486" t="s">
        <v>689</v>
      </c>
      <c r="B91" s="487" t="s">
        <v>690</v>
      </c>
      <c r="C91" s="527"/>
      <c r="D91" s="488"/>
      <c r="E91" s="488"/>
      <c r="F91" s="488"/>
      <c r="G91" s="489"/>
      <c r="H91" s="489">
        <f t="shared" si="1"/>
        <v>0</v>
      </c>
    </row>
    <row r="92" spans="1:8" x14ac:dyDescent="0.2">
      <c r="A92" s="486" t="s">
        <v>691</v>
      </c>
      <c r="B92" s="487" t="s">
        <v>692</v>
      </c>
      <c r="C92" s="527"/>
      <c r="D92" s="488"/>
      <c r="E92" s="488"/>
      <c r="F92" s="488"/>
      <c r="G92" s="489"/>
      <c r="H92" s="489">
        <f t="shared" si="1"/>
        <v>0</v>
      </c>
    </row>
    <row r="93" spans="1:8" x14ac:dyDescent="0.2">
      <c r="A93" s="486" t="s">
        <v>693</v>
      </c>
      <c r="B93" s="487" t="s">
        <v>694</v>
      </c>
      <c r="C93" s="527"/>
      <c r="D93" s="488"/>
      <c r="E93" s="488"/>
      <c r="F93" s="488"/>
      <c r="G93" s="489"/>
      <c r="H93" s="489">
        <f t="shared" si="1"/>
        <v>0</v>
      </c>
    </row>
    <row r="94" spans="1:8" x14ac:dyDescent="0.2">
      <c r="A94" s="486" t="s">
        <v>695</v>
      </c>
      <c r="B94" s="487" t="s">
        <v>696</v>
      </c>
      <c r="C94" s="527"/>
      <c r="D94" s="488"/>
      <c r="E94" s="488"/>
      <c r="F94" s="488"/>
      <c r="G94" s="489"/>
      <c r="H94" s="489">
        <f t="shared" si="1"/>
        <v>0</v>
      </c>
    </row>
    <row r="95" spans="1:8" x14ac:dyDescent="0.2">
      <c r="A95" s="486" t="s">
        <v>697</v>
      </c>
      <c r="B95" s="487" t="s">
        <v>698</v>
      </c>
      <c r="C95" s="527"/>
      <c r="D95" s="488"/>
      <c r="E95" s="488"/>
      <c r="F95" s="488"/>
      <c r="G95" s="489"/>
      <c r="H95" s="489">
        <f t="shared" si="1"/>
        <v>0</v>
      </c>
    </row>
    <row r="96" spans="1:8" x14ac:dyDescent="0.2">
      <c r="A96" s="486" t="s">
        <v>699</v>
      </c>
      <c r="B96" s="487" t="s">
        <v>700</v>
      </c>
      <c r="C96" s="527"/>
      <c r="D96" s="488"/>
      <c r="E96" s="488"/>
      <c r="F96" s="488"/>
      <c r="G96" s="489"/>
      <c r="H96" s="489">
        <f t="shared" si="1"/>
        <v>0</v>
      </c>
    </row>
    <row r="97" spans="1:9" x14ac:dyDescent="0.2">
      <c r="A97" s="486" t="s">
        <v>701</v>
      </c>
      <c r="B97" s="487" t="s">
        <v>702</v>
      </c>
      <c r="C97" s="527"/>
      <c r="D97" s="488"/>
      <c r="E97" s="488"/>
      <c r="F97" s="488"/>
      <c r="G97" s="489"/>
      <c r="H97" s="489">
        <f t="shared" si="1"/>
        <v>0</v>
      </c>
    </row>
    <row r="98" spans="1:9" x14ac:dyDescent="0.2">
      <c r="A98" s="486" t="s">
        <v>703</v>
      </c>
      <c r="B98" s="487" t="s">
        <v>704</v>
      </c>
      <c r="C98" s="527"/>
      <c r="D98" s="488"/>
      <c r="E98" s="488"/>
      <c r="F98" s="488"/>
      <c r="G98" s="489"/>
      <c r="H98" s="489">
        <f t="shared" si="1"/>
        <v>0</v>
      </c>
    </row>
    <row r="99" spans="1:9" x14ac:dyDescent="0.2">
      <c r="A99" s="486" t="s">
        <v>705</v>
      </c>
      <c r="B99" s="487" t="s">
        <v>706</v>
      </c>
      <c r="C99" s="527"/>
      <c r="D99" s="488"/>
      <c r="E99" s="488"/>
      <c r="F99" s="488"/>
      <c r="G99" s="489"/>
      <c r="H99" s="489">
        <f t="shared" si="1"/>
        <v>0</v>
      </c>
    </row>
    <row r="100" spans="1:9" x14ac:dyDescent="0.2">
      <c r="A100" s="486" t="s">
        <v>707</v>
      </c>
      <c r="B100" s="487" t="s">
        <v>708</v>
      </c>
      <c r="C100" s="527"/>
      <c r="D100" s="488"/>
      <c r="E100" s="488"/>
      <c r="F100" s="488"/>
      <c r="G100" s="489"/>
      <c r="H100" s="489">
        <f t="shared" si="1"/>
        <v>0</v>
      </c>
    </row>
    <row r="101" spans="1:9" x14ac:dyDescent="0.2">
      <c r="A101" s="486" t="s">
        <v>709</v>
      </c>
      <c r="B101" s="487" t="s">
        <v>710</v>
      </c>
      <c r="C101" s="527"/>
      <c r="D101" s="488"/>
      <c r="E101" s="488"/>
      <c r="F101" s="488"/>
      <c r="G101" s="489"/>
      <c r="H101" s="489">
        <f t="shared" si="1"/>
        <v>0</v>
      </c>
    </row>
    <row r="102" spans="1:9" x14ac:dyDescent="0.2">
      <c r="A102" s="486" t="s">
        <v>711</v>
      </c>
      <c r="B102" s="487" t="s">
        <v>712</v>
      </c>
      <c r="C102" s="527"/>
      <c r="D102" s="488"/>
      <c r="E102" s="488"/>
      <c r="F102" s="488"/>
      <c r="G102" s="489"/>
      <c r="H102" s="489">
        <f t="shared" si="1"/>
        <v>0</v>
      </c>
    </row>
    <row r="103" spans="1:9" x14ac:dyDescent="0.2">
      <c r="A103" s="486" t="s">
        <v>713</v>
      </c>
      <c r="B103" s="487" t="s">
        <v>714</v>
      </c>
      <c r="C103" s="527"/>
      <c r="D103" s="488"/>
      <c r="E103" s="488"/>
      <c r="F103" s="488"/>
      <c r="G103" s="489"/>
      <c r="H103" s="489">
        <f t="shared" si="1"/>
        <v>0</v>
      </c>
    </row>
    <row r="104" spans="1:9" x14ac:dyDescent="0.2">
      <c r="A104" s="486" t="s">
        <v>715</v>
      </c>
      <c r="B104" s="487" t="s">
        <v>716</v>
      </c>
      <c r="C104" s="527"/>
      <c r="D104" s="488"/>
      <c r="E104" s="488"/>
      <c r="F104" s="488"/>
      <c r="G104" s="489"/>
      <c r="H104" s="489">
        <f t="shared" si="1"/>
        <v>0</v>
      </c>
    </row>
    <row r="105" spans="1:9" x14ac:dyDescent="0.2">
      <c r="A105" s="486" t="s">
        <v>717</v>
      </c>
      <c r="B105" s="487" t="s">
        <v>718</v>
      </c>
      <c r="C105" s="527"/>
      <c r="D105" s="488"/>
      <c r="E105" s="488"/>
      <c r="F105" s="488"/>
      <c r="G105" s="489"/>
      <c r="H105" s="489">
        <f t="shared" si="1"/>
        <v>0</v>
      </c>
    </row>
    <row r="106" spans="1:9" x14ac:dyDescent="0.2">
      <c r="A106" s="486" t="s">
        <v>719</v>
      </c>
      <c r="B106" s="487" t="s">
        <v>720</v>
      </c>
      <c r="C106" s="527"/>
      <c r="D106" s="488"/>
      <c r="E106" s="488"/>
      <c r="F106" s="488"/>
      <c r="G106" s="489"/>
      <c r="H106" s="489">
        <f t="shared" si="1"/>
        <v>0</v>
      </c>
    </row>
    <row r="107" spans="1:9" x14ac:dyDescent="0.2">
      <c r="A107" s="486" t="s">
        <v>721</v>
      </c>
      <c r="B107" s="487" t="s">
        <v>722</v>
      </c>
      <c r="C107" s="527"/>
      <c r="D107" s="488"/>
      <c r="E107" s="488"/>
      <c r="F107" s="488"/>
      <c r="G107" s="489"/>
      <c r="H107" s="489">
        <f t="shared" si="1"/>
        <v>0</v>
      </c>
    </row>
    <row r="108" spans="1:9" x14ac:dyDescent="0.2">
      <c r="A108" s="486" t="s">
        <v>723</v>
      </c>
      <c r="B108" s="487" t="s">
        <v>724</v>
      </c>
      <c r="C108" s="527"/>
      <c r="D108" s="488"/>
      <c r="E108" s="488"/>
      <c r="F108" s="488"/>
      <c r="G108" s="489"/>
      <c r="H108" s="489">
        <f t="shared" si="1"/>
        <v>0</v>
      </c>
    </row>
    <row r="109" spans="1:9" x14ac:dyDescent="0.2">
      <c r="A109" s="486" t="s">
        <v>725</v>
      </c>
      <c r="B109" s="487" t="s">
        <v>726</v>
      </c>
      <c r="C109" s="527"/>
      <c r="D109" s="488"/>
      <c r="E109" s="488"/>
      <c r="F109" s="488"/>
      <c r="G109" s="489"/>
      <c r="H109" s="489">
        <f t="shared" si="1"/>
        <v>0</v>
      </c>
    </row>
    <row r="110" spans="1:9" x14ac:dyDescent="0.2">
      <c r="A110" s="486" t="s">
        <v>727</v>
      </c>
      <c r="B110" s="487" t="s">
        <v>728</v>
      </c>
      <c r="C110" s="527"/>
      <c r="D110" s="488"/>
      <c r="E110" s="488"/>
      <c r="F110" s="488"/>
      <c r="G110" s="489"/>
      <c r="H110" s="489">
        <f t="shared" si="1"/>
        <v>0</v>
      </c>
    </row>
    <row r="111" spans="1:9" x14ac:dyDescent="0.2">
      <c r="A111" s="698" t="s">
        <v>390</v>
      </c>
      <c r="B111" s="698"/>
      <c r="C111" s="575">
        <f>SUM(C19:C110)</f>
        <v>1153784</v>
      </c>
      <c r="D111" s="489">
        <f>SUM(D19:D110)</f>
        <v>63511.07</v>
      </c>
      <c r="E111" s="489">
        <f>SUM(E19:E110)</f>
        <v>246850.98</v>
      </c>
      <c r="F111" s="489">
        <f>SUM(F19:F110)</f>
        <v>244792.46</v>
      </c>
      <c r="G111" s="489">
        <f>SUM(G19:G110)</f>
        <v>0</v>
      </c>
      <c r="H111" s="489">
        <f t="shared" si="1"/>
        <v>1215236.55</v>
      </c>
      <c r="I111" s="300"/>
    </row>
    <row r="112" spans="1:9" x14ac:dyDescent="0.2">
      <c r="A112" s="479"/>
      <c r="B112" s="491"/>
      <c r="C112" s="492"/>
      <c r="D112" s="491"/>
      <c r="E112" s="491"/>
      <c r="F112" s="491"/>
      <c r="G112" s="491"/>
      <c r="H112" s="491"/>
    </row>
    <row r="113" spans="1:10" x14ac:dyDescent="0.2">
      <c r="A113" s="479"/>
      <c r="B113" s="491"/>
      <c r="C113" s="492"/>
      <c r="D113" s="491"/>
      <c r="E113" s="491"/>
      <c r="F113" s="491"/>
      <c r="G113" s="491"/>
      <c r="H113" s="491"/>
    </row>
    <row r="114" spans="1:10" x14ac:dyDescent="0.2">
      <c r="A114" s="479"/>
      <c r="B114" s="491"/>
      <c r="C114" s="492"/>
      <c r="D114" s="491"/>
      <c r="E114" s="491"/>
      <c r="F114" s="491"/>
      <c r="G114" s="491"/>
      <c r="H114" s="491"/>
    </row>
    <row r="115" spans="1:10" ht="86.25" customHeight="1" x14ac:dyDescent="0.2">
      <c r="A115" s="479"/>
      <c r="B115" s="699" t="s">
        <v>953</v>
      </c>
      <c r="C115" s="700"/>
      <c r="D115" s="491"/>
      <c r="E115" s="491"/>
      <c r="F115" s="491"/>
      <c r="G115" s="493"/>
      <c r="H115" s="491"/>
    </row>
    <row r="116" spans="1:10" x14ac:dyDescent="0.2">
      <c r="A116" s="479"/>
      <c r="B116" s="491"/>
      <c r="C116" s="491"/>
      <c r="D116" s="491"/>
      <c r="E116" s="491"/>
      <c r="F116" s="134"/>
      <c r="G116" s="491"/>
      <c r="H116" s="494"/>
    </row>
    <row r="117" spans="1:10" x14ac:dyDescent="0.2">
      <c r="A117" s="479"/>
      <c r="B117" s="491"/>
      <c r="C117" s="491"/>
      <c r="D117" s="491"/>
      <c r="E117" s="491"/>
      <c r="F117" s="491"/>
      <c r="G117" s="491"/>
      <c r="H117" s="491"/>
    </row>
    <row r="118" spans="1:10" x14ac:dyDescent="0.2">
      <c r="A118" s="701" t="s">
        <v>448</v>
      </c>
      <c r="B118" s="701"/>
      <c r="C118" s="701"/>
      <c r="D118" s="701"/>
      <c r="E118" s="701"/>
      <c r="F118" s="701"/>
      <c r="G118" s="701"/>
      <c r="H118" s="701"/>
    </row>
    <row r="119" spans="1:10" x14ac:dyDescent="0.2">
      <c r="A119" s="479"/>
      <c r="B119" s="491"/>
      <c r="C119" s="491"/>
      <c r="D119" s="491"/>
      <c r="E119" s="491"/>
      <c r="F119" s="491"/>
      <c r="G119" s="491"/>
      <c r="H119" s="464" t="s">
        <v>56</v>
      </c>
    </row>
    <row r="120" spans="1:10" ht="38.25" x14ac:dyDescent="0.2">
      <c r="A120" s="481" t="s">
        <v>441</v>
      </c>
      <c r="B120" s="482" t="s">
        <v>449</v>
      </c>
      <c r="C120" s="483" t="s">
        <v>443</v>
      </c>
      <c r="D120" s="483" t="s">
        <v>450</v>
      </c>
      <c r="E120" s="483" t="s">
        <v>445</v>
      </c>
      <c r="F120" s="483" t="s">
        <v>729</v>
      </c>
      <c r="G120" s="483" t="s">
        <v>447</v>
      </c>
      <c r="H120" s="483" t="s">
        <v>885</v>
      </c>
    </row>
    <row r="121" spans="1:10" x14ac:dyDescent="0.2">
      <c r="A121" s="484">
        <v>1</v>
      </c>
      <c r="B121" s="485">
        <v>2</v>
      </c>
      <c r="C121" s="485">
        <v>3</v>
      </c>
      <c r="D121" s="485">
        <v>4</v>
      </c>
      <c r="E121" s="485">
        <v>5</v>
      </c>
      <c r="F121" s="485">
        <v>6</v>
      </c>
      <c r="G121" s="592">
        <v>7</v>
      </c>
      <c r="H121" s="592">
        <v>8</v>
      </c>
      <c r="I121" s="593"/>
      <c r="J121" s="593"/>
    </row>
    <row r="122" spans="1:10" x14ac:dyDescent="0.2">
      <c r="A122" s="486" t="s">
        <v>730</v>
      </c>
      <c r="B122" s="487" t="s">
        <v>731</v>
      </c>
      <c r="C122" s="527"/>
      <c r="D122" s="488"/>
      <c r="E122" s="488"/>
      <c r="F122" s="488"/>
      <c r="G122" s="489"/>
      <c r="H122" s="489">
        <f>C122+D122-E122+F122+G122</f>
        <v>0</v>
      </c>
      <c r="I122" s="594"/>
      <c r="J122" s="593"/>
    </row>
    <row r="123" spans="1:10" x14ac:dyDescent="0.2">
      <c r="A123" s="486" t="s">
        <v>732</v>
      </c>
      <c r="B123" s="487" t="s">
        <v>579</v>
      </c>
      <c r="C123" s="527"/>
      <c r="D123" s="488"/>
      <c r="E123" s="488"/>
      <c r="F123" s="488"/>
      <c r="G123" s="489"/>
      <c r="H123" s="489">
        <f t="shared" ref="H123:H157" si="2">C123+D123-E123+F123+G123</f>
        <v>0</v>
      </c>
      <c r="I123" s="594"/>
      <c r="J123" s="593"/>
    </row>
    <row r="124" spans="1:10" x14ac:dyDescent="0.2">
      <c r="A124" s="486" t="s">
        <v>733</v>
      </c>
      <c r="B124" s="487" t="s">
        <v>581</v>
      </c>
      <c r="C124" s="527"/>
      <c r="D124" s="488"/>
      <c r="E124" s="488"/>
      <c r="F124" s="488"/>
      <c r="G124" s="489"/>
      <c r="H124" s="489">
        <f t="shared" si="2"/>
        <v>0</v>
      </c>
      <c r="I124" s="594"/>
      <c r="J124" s="593"/>
    </row>
    <row r="125" spans="1:10" x14ac:dyDescent="0.2">
      <c r="A125" s="486" t="s">
        <v>734</v>
      </c>
      <c r="B125" s="487" t="s">
        <v>735</v>
      </c>
      <c r="C125" s="527"/>
      <c r="D125" s="488"/>
      <c r="E125" s="488"/>
      <c r="F125" s="488"/>
      <c r="G125" s="489"/>
      <c r="H125" s="489">
        <f t="shared" si="2"/>
        <v>0</v>
      </c>
      <c r="I125" s="594"/>
      <c r="J125" s="593"/>
    </row>
    <row r="126" spans="1:10" x14ac:dyDescent="0.2">
      <c r="A126" s="486" t="s">
        <v>518</v>
      </c>
      <c r="B126" s="487" t="s">
        <v>736</v>
      </c>
      <c r="C126" s="527">
        <v>25300</v>
      </c>
      <c r="D126" s="528">
        <v>2589.1</v>
      </c>
      <c r="E126" s="528">
        <v>121.2</v>
      </c>
      <c r="F126" s="528"/>
      <c r="G126" s="489"/>
      <c r="H126" s="489">
        <f t="shared" si="2"/>
        <v>27767.899999999998</v>
      </c>
      <c r="I126" s="595"/>
      <c r="J126" s="595"/>
    </row>
    <row r="127" spans="1:10" x14ac:dyDescent="0.2">
      <c r="A127" s="486" t="s">
        <v>519</v>
      </c>
      <c r="B127" s="487" t="s">
        <v>510</v>
      </c>
      <c r="C127" s="527">
        <v>6977</v>
      </c>
      <c r="D127" s="528">
        <v>1581.84</v>
      </c>
      <c r="E127" s="528">
        <v>1907.1</v>
      </c>
      <c r="F127" s="528"/>
      <c r="G127" s="489"/>
      <c r="H127" s="489">
        <f t="shared" si="2"/>
        <v>6651.74</v>
      </c>
      <c r="I127" s="595"/>
      <c r="J127" s="595"/>
    </row>
    <row r="128" spans="1:10" x14ac:dyDescent="0.2">
      <c r="A128" s="486" t="s">
        <v>520</v>
      </c>
      <c r="B128" s="487" t="s">
        <v>737</v>
      </c>
      <c r="C128" s="527">
        <v>66452</v>
      </c>
      <c r="D128" s="528">
        <v>2160.8000000000002</v>
      </c>
      <c r="E128" s="528">
        <v>2849</v>
      </c>
      <c r="F128" s="528"/>
      <c r="G128" s="489"/>
      <c r="H128" s="489">
        <f t="shared" si="2"/>
        <v>65763.8</v>
      </c>
      <c r="I128" s="595"/>
      <c r="J128" s="595"/>
    </row>
    <row r="129" spans="1:10" x14ac:dyDescent="0.2">
      <c r="A129" s="486" t="s">
        <v>738</v>
      </c>
      <c r="B129" s="487" t="s">
        <v>633</v>
      </c>
      <c r="C129" s="527"/>
      <c r="D129" s="528"/>
      <c r="E129" s="528"/>
      <c r="F129" s="528"/>
      <c r="G129" s="489"/>
      <c r="H129" s="489">
        <f t="shared" si="2"/>
        <v>0</v>
      </c>
      <c r="I129" s="595"/>
      <c r="J129" s="595"/>
    </row>
    <row r="130" spans="1:10" x14ac:dyDescent="0.2">
      <c r="A130" s="486" t="s">
        <v>739</v>
      </c>
      <c r="B130" s="487" t="s">
        <v>609</v>
      </c>
      <c r="C130" s="527"/>
      <c r="D130" s="528"/>
      <c r="E130" s="528"/>
      <c r="F130" s="528"/>
      <c r="G130" s="489"/>
      <c r="H130" s="489">
        <f t="shared" si="2"/>
        <v>0</v>
      </c>
      <c r="I130" s="595"/>
      <c r="J130" s="595"/>
    </row>
    <row r="131" spans="1:10" x14ac:dyDescent="0.2">
      <c r="A131" s="486" t="s">
        <v>740</v>
      </c>
      <c r="B131" s="487" t="s">
        <v>595</v>
      </c>
      <c r="C131" s="527"/>
      <c r="D131" s="528"/>
      <c r="E131" s="528"/>
      <c r="F131" s="528"/>
      <c r="G131" s="489"/>
      <c r="H131" s="489">
        <f t="shared" si="2"/>
        <v>0</v>
      </c>
      <c r="I131" s="595"/>
      <c r="J131" s="595"/>
    </row>
    <row r="132" spans="1:10" x14ac:dyDescent="0.2">
      <c r="A132" s="486" t="s">
        <v>522</v>
      </c>
      <c r="B132" s="487" t="s">
        <v>521</v>
      </c>
      <c r="C132" s="527">
        <v>175425</v>
      </c>
      <c r="D132" s="528">
        <v>55300.31</v>
      </c>
      <c r="E132" s="528"/>
      <c r="F132" s="528"/>
      <c r="G132" s="489"/>
      <c r="H132" s="489">
        <f t="shared" si="2"/>
        <v>230725.31</v>
      </c>
      <c r="I132" s="595"/>
      <c r="J132" s="595"/>
    </row>
    <row r="133" spans="1:10" x14ac:dyDescent="0.2">
      <c r="A133" s="486" t="s">
        <v>741</v>
      </c>
      <c r="B133" s="487" t="s">
        <v>742</v>
      </c>
      <c r="C133" s="527"/>
      <c r="D133" s="528"/>
      <c r="E133" s="528"/>
      <c r="F133" s="528"/>
      <c r="G133" s="489"/>
      <c r="H133" s="489">
        <f t="shared" si="2"/>
        <v>0</v>
      </c>
      <c r="I133" s="595"/>
      <c r="J133" s="595"/>
    </row>
    <row r="134" spans="1:10" x14ac:dyDescent="0.2">
      <c r="A134" s="486" t="s">
        <v>523</v>
      </c>
      <c r="B134" s="487" t="s">
        <v>524</v>
      </c>
      <c r="C134" s="527">
        <v>4092</v>
      </c>
      <c r="D134" s="528">
        <v>2496.61</v>
      </c>
      <c r="E134" s="528">
        <v>883</v>
      </c>
      <c r="F134" s="528"/>
      <c r="G134" s="489"/>
      <c r="H134" s="489">
        <f t="shared" si="2"/>
        <v>5705.6100000000006</v>
      </c>
      <c r="I134" s="595"/>
      <c r="J134" s="595"/>
    </row>
    <row r="135" spans="1:10" x14ac:dyDescent="0.2">
      <c r="A135" s="486" t="s">
        <v>743</v>
      </c>
      <c r="B135" s="487" t="s">
        <v>744</v>
      </c>
      <c r="C135" s="527"/>
      <c r="D135" s="528"/>
      <c r="E135" s="528"/>
      <c r="F135" s="528"/>
      <c r="G135" s="489"/>
      <c r="H135" s="489">
        <f t="shared" si="2"/>
        <v>0</v>
      </c>
      <c r="I135" s="595"/>
      <c r="J135" s="595"/>
    </row>
    <row r="136" spans="1:10" x14ac:dyDescent="0.2">
      <c r="A136" s="486" t="s">
        <v>745</v>
      </c>
      <c r="B136" s="487" t="s">
        <v>746</v>
      </c>
      <c r="C136" s="527"/>
      <c r="D136" s="528"/>
      <c r="E136" s="528"/>
      <c r="F136" s="528"/>
      <c r="G136" s="489"/>
      <c r="H136" s="489">
        <f t="shared" si="2"/>
        <v>0</v>
      </c>
      <c r="I136" s="595"/>
      <c r="J136" s="595"/>
    </row>
    <row r="137" spans="1:10" x14ac:dyDescent="0.2">
      <c r="A137" s="486" t="s">
        <v>747</v>
      </c>
      <c r="B137" s="487" t="s">
        <v>748</v>
      </c>
      <c r="C137" s="527"/>
      <c r="D137" s="528"/>
      <c r="E137" s="528"/>
      <c r="F137" s="528"/>
      <c r="G137" s="489"/>
      <c r="H137" s="489">
        <f t="shared" si="2"/>
        <v>0</v>
      </c>
      <c r="I137" s="595"/>
      <c r="J137" s="595"/>
    </row>
    <row r="138" spans="1:10" x14ac:dyDescent="0.2">
      <c r="A138" s="486" t="s">
        <v>525</v>
      </c>
      <c r="B138" s="487" t="s">
        <v>526</v>
      </c>
      <c r="C138" s="527">
        <v>126360</v>
      </c>
      <c r="D138" s="528">
        <v>126360</v>
      </c>
      <c r="E138" s="528">
        <v>126360</v>
      </c>
      <c r="F138" s="528"/>
      <c r="G138" s="489"/>
      <c r="H138" s="489">
        <f t="shared" si="2"/>
        <v>126360</v>
      </c>
      <c r="I138" s="595"/>
      <c r="J138" s="595"/>
    </row>
    <row r="139" spans="1:10" x14ac:dyDescent="0.2">
      <c r="A139" s="486" t="s">
        <v>527</v>
      </c>
      <c r="B139" s="487" t="s">
        <v>508</v>
      </c>
      <c r="C139" s="527">
        <v>399876</v>
      </c>
      <c r="D139" s="528">
        <v>50032.06</v>
      </c>
      <c r="E139" s="528">
        <v>42205.79</v>
      </c>
      <c r="F139" s="528"/>
      <c r="G139" s="489"/>
      <c r="H139" s="489">
        <f t="shared" si="2"/>
        <v>407702.27</v>
      </c>
      <c r="I139" s="595"/>
      <c r="J139" s="595"/>
    </row>
    <row r="140" spans="1:10" x14ac:dyDescent="0.2">
      <c r="A140" s="486" t="s">
        <v>749</v>
      </c>
      <c r="B140" s="487" t="s">
        <v>750</v>
      </c>
      <c r="C140" s="527"/>
      <c r="D140" s="528"/>
      <c r="E140" s="528"/>
      <c r="F140" s="528"/>
      <c r="G140" s="489"/>
      <c r="H140" s="489">
        <f t="shared" si="2"/>
        <v>0</v>
      </c>
      <c r="I140" s="595"/>
      <c r="J140" s="595"/>
    </row>
    <row r="141" spans="1:10" x14ac:dyDescent="0.2">
      <c r="A141" s="486" t="s">
        <v>751</v>
      </c>
      <c r="B141" s="487" t="s">
        <v>752</v>
      </c>
      <c r="C141" s="527"/>
      <c r="D141" s="528"/>
      <c r="E141" s="528"/>
      <c r="F141" s="528"/>
      <c r="G141" s="489"/>
      <c r="H141" s="489">
        <f t="shared" si="2"/>
        <v>0</v>
      </c>
      <c r="I141" s="595"/>
      <c r="J141" s="595"/>
    </row>
    <row r="142" spans="1:10" x14ac:dyDescent="0.2">
      <c r="A142" s="486" t="s">
        <v>528</v>
      </c>
      <c r="B142" s="487" t="s">
        <v>529</v>
      </c>
      <c r="C142" s="527">
        <v>2490</v>
      </c>
      <c r="D142" s="528">
        <v>74.39</v>
      </c>
      <c r="E142" s="528"/>
      <c r="F142" s="528"/>
      <c r="G142" s="489"/>
      <c r="H142" s="489">
        <f t="shared" si="2"/>
        <v>2564.39</v>
      </c>
      <c r="I142" s="595"/>
      <c r="J142" s="595"/>
    </row>
    <row r="143" spans="1:10" x14ac:dyDescent="0.2">
      <c r="A143" s="486" t="s">
        <v>753</v>
      </c>
      <c r="B143" s="487" t="s">
        <v>754</v>
      </c>
      <c r="C143" s="527"/>
      <c r="D143" s="528"/>
      <c r="E143" s="528"/>
      <c r="F143" s="528"/>
      <c r="G143" s="489"/>
      <c r="H143" s="489">
        <f t="shared" si="2"/>
        <v>0</v>
      </c>
      <c r="I143" s="595"/>
      <c r="J143" s="595"/>
    </row>
    <row r="144" spans="1:10" x14ac:dyDescent="0.2">
      <c r="A144" s="486" t="s">
        <v>755</v>
      </c>
      <c r="B144" s="487" t="s">
        <v>593</v>
      </c>
      <c r="C144" s="527"/>
      <c r="D144" s="528"/>
      <c r="E144" s="528"/>
      <c r="F144" s="528"/>
      <c r="G144" s="489"/>
      <c r="H144" s="489">
        <f t="shared" si="2"/>
        <v>0</v>
      </c>
      <c r="I144" s="595"/>
      <c r="J144" s="595"/>
    </row>
    <row r="145" spans="1:10" x14ac:dyDescent="0.2">
      <c r="A145" s="486" t="s">
        <v>756</v>
      </c>
      <c r="B145" s="487" t="s">
        <v>757</v>
      </c>
      <c r="C145" s="527"/>
      <c r="D145" s="528"/>
      <c r="E145" s="528"/>
      <c r="F145" s="528"/>
      <c r="G145" s="489"/>
      <c r="H145" s="489">
        <f t="shared" si="2"/>
        <v>0</v>
      </c>
      <c r="I145" s="595"/>
      <c r="J145" s="595"/>
    </row>
    <row r="146" spans="1:10" x14ac:dyDescent="0.2">
      <c r="A146" s="486" t="s">
        <v>758</v>
      </c>
      <c r="B146" s="487" t="s">
        <v>759</v>
      </c>
      <c r="C146" s="527"/>
      <c r="D146" s="528"/>
      <c r="E146" s="528"/>
      <c r="F146" s="528"/>
      <c r="G146" s="489"/>
      <c r="H146" s="489">
        <f t="shared" si="2"/>
        <v>0</v>
      </c>
      <c r="I146" s="595"/>
      <c r="J146" s="595"/>
    </row>
    <row r="147" spans="1:10" x14ac:dyDescent="0.2">
      <c r="A147" s="486" t="s">
        <v>760</v>
      </c>
      <c r="B147" s="487" t="s">
        <v>641</v>
      </c>
      <c r="C147" s="527"/>
      <c r="D147" s="528"/>
      <c r="E147" s="528"/>
      <c r="F147" s="528"/>
      <c r="G147" s="489"/>
      <c r="H147" s="489">
        <f t="shared" si="2"/>
        <v>0</v>
      </c>
      <c r="I147" s="595"/>
      <c r="J147" s="595"/>
    </row>
    <row r="148" spans="1:10" x14ac:dyDescent="0.2">
      <c r="A148" s="486" t="s">
        <v>761</v>
      </c>
      <c r="B148" s="487" t="s">
        <v>762</v>
      </c>
      <c r="C148" s="527"/>
      <c r="D148" s="528"/>
      <c r="E148" s="528"/>
      <c r="F148" s="528"/>
      <c r="G148" s="489"/>
      <c r="H148" s="489">
        <f t="shared" si="2"/>
        <v>0</v>
      </c>
      <c r="I148" s="595"/>
      <c r="J148" s="595"/>
    </row>
    <row r="149" spans="1:10" x14ac:dyDescent="0.2">
      <c r="A149" s="486" t="s">
        <v>530</v>
      </c>
      <c r="B149" s="487" t="s">
        <v>517</v>
      </c>
      <c r="C149" s="527">
        <v>77852</v>
      </c>
      <c r="D149" s="528">
        <v>56397.599999999999</v>
      </c>
      <c r="E149" s="528">
        <v>71649.72</v>
      </c>
      <c r="F149" s="528"/>
      <c r="G149" s="489"/>
      <c r="H149" s="489">
        <f t="shared" si="2"/>
        <v>62599.880000000005</v>
      </c>
      <c r="I149" s="595"/>
      <c r="J149" s="595"/>
    </row>
    <row r="150" spans="1:10" x14ac:dyDescent="0.2">
      <c r="A150" s="486" t="s">
        <v>763</v>
      </c>
      <c r="B150" s="487" t="s">
        <v>764</v>
      </c>
      <c r="C150" s="527"/>
      <c r="D150" s="528"/>
      <c r="E150" s="528"/>
      <c r="F150" s="528"/>
      <c r="G150" s="489"/>
      <c r="H150" s="489">
        <f t="shared" si="2"/>
        <v>0</v>
      </c>
      <c r="I150" s="595"/>
      <c r="J150" s="595"/>
    </row>
    <row r="151" spans="1:10" x14ac:dyDescent="0.2">
      <c r="A151" s="486" t="s">
        <v>765</v>
      </c>
      <c r="B151" s="487" t="s">
        <v>766</v>
      </c>
      <c r="C151" s="527"/>
      <c r="D151" s="528"/>
      <c r="E151" s="528"/>
      <c r="F151" s="528"/>
      <c r="G151" s="489"/>
      <c r="H151" s="489">
        <f t="shared" si="2"/>
        <v>0</v>
      </c>
      <c r="I151" s="595"/>
      <c r="J151" s="595"/>
    </row>
    <row r="152" spans="1:10" x14ac:dyDescent="0.2">
      <c r="A152" s="486" t="s">
        <v>767</v>
      </c>
      <c r="B152" s="487" t="s">
        <v>768</v>
      </c>
      <c r="C152" s="527"/>
      <c r="D152" s="528"/>
      <c r="E152" s="528"/>
      <c r="F152" s="528"/>
      <c r="G152" s="489"/>
      <c r="H152" s="489">
        <f t="shared" si="2"/>
        <v>0</v>
      </c>
      <c r="I152" s="595"/>
      <c r="J152" s="593"/>
    </row>
    <row r="153" spans="1:10" x14ac:dyDescent="0.2">
      <c r="A153" s="486" t="s">
        <v>769</v>
      </c>
      <c r="B153" s="487" t="s">
        <v>770</v>
      </c>
      <c r="C153" s="527"/>
      <c r="D153" s="528"/>
      <c r="E153" s="528"/>
      <c r="F153" s="528"/>
      <c r="G153" s="489"/>
      <c r="H153" s="489">
        <f t="shared" si="2"/>
        <v>0</v>
      </c>
      <c r="I153" s="595"/>
      <c r="J153" s="593"/>
    </row>
    <row r="154" spans="1:10" x14ac:dyDescent="0.2">
      <c r="A154" s="486" t="s">
        <v>771</v>
      </c>
      <c r="B154" s="487" t="s">
        <v>627</v>
      </c>
      <c r="C154" s="527"/>
      <c r="D154" s="528"/>
      <c r="E154" s="528"/>
      <c r="F154" s="528"/>
      <c r="G154" s="489"/>
      <c r="H154" s="489">
        <f t="shared" si="2"/>
        <v>0</v>
      </c>
      <c r="I154" s="595"/>
      <c r="J154" s="593"/>
    </row>
    <row r="155" spans="1:10" x14ac:dyDescent="0.2">
      <c r="A155" s="486" t="s">
        <v>772</v>
      </c>
      <c r="B155" s="487" t="s">
        <v>773</v>
      </c>
      <c r="C155" s="527"/>
      <c r="D155" s="528"/>
      <c r="E155" s="528"/>
      <c r="F155" s="528"/>
      <c r="G155" s="489"/>
      <c r="H155" s="489">
        <f t="shared" si="2"/>
        <v>0</v>
      </c>
      <c r="I155" s="595"/>
      <c r="J155" s="593"/>
    </row>
    <row r="156" spans="1:10" x14ac:dyDescent="0.2">
      <c r="A156" s="486" t="s">
        <v>774</v>
      </c>
      <c r="B156" s="487" t="s">
        <v>775</v>
      </c>
      <c r="C156" s="527"/>
      <c r="D156" s="528"/>
      <c r="E156" s="528"/>
      <c r="F156" s="528"/>
      <c r="G156" s="489"/>
      <c r="H156" s="489">
        <f t="shared" si="2"/>
        <v>0</v>
      </c>
      <c r="I156" s="595"/>
      <c r="J156" s="593"/>
    </row>
    <row r="157" spans="1:10" x14ac:dyDescent="0.2">
      <c r="A157" s="486" t="s">
        <v>776</v>
      </c>
      <c r="B157" s="487" t="s">
        <v>777</v>
      </c>
      <c r="C157" s="527"/>
      <c r="D157" s="488"/>
      <c r="E157" s="528"/>
      <c r="F157" s="528"/>
      <c r="G157" s="489"/>
      <c r="H157" s="489">
        <f t="shared" si="2"/>
        <v>0</v>
      </c>
      <c r="I157" s="594"/>
      <c r="J157" s="593"/>
    </row>
    <row r="158" spans="1:10" x14ac:dyDescent="0.2">
      <c r="A158" s="486" t="s">
        <v>778</v>
      </c>
      <c r="B158" s="487" t="s">
        <v>779</v>
      </c>
      <c r="C158" s="527"/>
      <c r="D158" s="488"/>
      <c r="E158" s="488"/>
      <c r="F158" s="488"/>
      <c r="G158" s="489"/>
      <c r="H158" s="489">
        <f>C158+D158-E158+F158+C158</f>
        <v>0</v>
      </c>
      <c r="I158" s="594"/>
      <c r="J158" s="593"/>
    </row>
    <row r="159" spans="1:10" x14ac:dyDescent="0.2">
      <c r="A159" s="698" t="s">
        <v>390</v>
      </c>
      <c r="B159" s="698"/>
      <c r="C159" s="575">
        <f t="shared" ref="C159:H159" si="3">SUM(C122:C158)</f>
        <v>884824</v>
      </c>
      <c r="D159" s="489">
        <f t="shared" si="3"/>
        <v>296992.71000000002</v>
      </c>
      <c r="E159" s="489">
        <f t="shared" si="3"/>
        <v>245975.81</v>
      </c>
      <c r="F159" s="489">
        <f t="shared" si="3"/>
        <v>0</v>
      </c>
      <c r="G159" s="489">
        <f t="shared" si="3"/>
        <v>0</v>
      </c>
      <c r="H159" s="489">
        <f t="shared" si="3"/>
        <v>935840.9</v>
      </c>
      <c r="I159" s="593"/>
      <c r="J159" s="593"/>
    </row>
    <row r="160" spans="1:10" x14ac:dyDescent="0.2">
      <c r="A160" s="479"/>
      <c r="B160" s="491"/>
      <c r="C160" s="491"/>
      <c r="D160" s="491"/>
      <c r="E160" s="491"/>
      <c r="F160" s="491"/>
      <c r="G160" s="491"/>
      <c r="H160" s="491"/>
    </row>
    <row r="161" spans="1:8" x14ac:dyDescent="0.2">
      <c r="A161" s="479"/>
      <c r="B161" s="491"/>
      <c r="C161" s="491"/>
      <c r="D161" s="491"/>
      <c r="E161" s="491"/>
      <c r="F161" s="134" t="s">
        <v>100</v>
      </c>
      <c r="G161" s="491"/>
      <c r="H161" s="491"/>
    </row>
    <row r="162" spans="1:8" x14ac:dyDescent="0.2">
      <c r="A162" s="479"/>
      <c r="B162" s="491"/>
      <c r="C162" s="491"/>
      <c r="D162" s="491"/>
      <c r="E162" s="491"/>
      <c r="F162" s="139" t="s">
        <v>451</v>
      </c>
      <c r="G162" s="491"/>
      <c r="H162" s="491"/>
    </row>
    <row r="168" spans="1:8" x14ac:dyDescent="0.2">
      <c r="C168" s="297" t="s">
        <v>472</v>
      </c>
    </row>
  </sheetData>
  <mergeCells count="7">
    <mergeCell ref="A111:B111"/>
    <mergeCell ref="B115:C115"/>
    <mergeCell ref="A118:H118"/>
    <mergeCell ref="A159:B159"/>
    <mergeCell ref="A12:H12"/>
    <mergeCell ref="A13:H13"/>
    <mergeCell ref="A15:H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view="pageBreakPreview" topLeftCell="A22" zoomScale="90" zoomScaleNormal="100" zoomScaleSheetLayoutView="90" workbookViewId="0">
      <selection activeCell="D32" sqref="D32"/>
    </sheetView>
  </sheetViews>
  <sheetFormatPr defaultRowHeight="12.75" x14ac:dyDescent="0.2"/>
  <cols>
    <col min="1" max="1" width="10.19921875" style="307" customWidth="1"/>
    <col min="2" max="2" width="25.69921875" style="307" customWidth="1"/>
    <col min="3" max="5" width="9.69921875" style="307" customWidth="1"/>
    <col min="6" max="6" width="11.69921875" style="307" customWidth="1"/>
    <col min="7" max="7" width="20.59765625" style="315" customWidth="1"/>
    <col min="8" max="16384" width="8.796875" style="307"/>
  </cols>
  <sheetData>
    <row r="1" spans="1:7" s="301" customFormat="1" ht="15" x14ac:dyDescent="0.25">
      <c r="A1" s="238" t="s">
        <v>53</v>
      </c>
      <c r="F1" s="239" t="s">
        <v>452</v>
      </c>
    </row>
    <row r="2" spans="1:7" s="301" customFormat="1" ht="30" customHeight="1" x14ac:dyDescent="0.25">
      <c r="A2" s="558" t="s">
        <v>15</v>
      </c>
      <c r="B2" s="301" t="s">
        <v>501</v>
      </c>
      <c r="F2" s="287" t="s">
        <v>29</v>
      </c>
      <c r="G2" s="301" t="s">
        <v>474</v>
      </c>
    </row>
    <row r="3" spans="1:7" s="301" customFormat="1" ht="15" customHeight="1" x14ac:dyDescent="0.2">
      <c r="A3" s="288"/>
      <c r="F3" s="287"/>
    </row>
    <row r="4" spans="1:7" s="301" customFormat="1" ht="15" customHeight="1" x14ac:dyDescent="0.25">
      <c r="A4" s="289" t="s">
        <v>19</v>
      </c>
      <c r="B4" s="301" t="s">
        <v>475</v>
      </c>
      <c r="F4" s="287" t="s">
        <v>20</v>
      </c>
      <c r="G4" s="301" t="s">
        <v>535</v>
      </c>
    </row>
    <row r="5" spans="1:7" s="301" customFormat="1" ht="15" customHeight="1" x14ac:dyDescent="0.2">
      <c r="A5" s="290"/>
      <c r="F5" s="287"/>
    </row>
    <row r="6" spans="1:7" s="301" customFormat="1" ht="15" customHeight="1" x14ac:dyDescent="0.2">
      <c r="A6" s="287" t="s">
        <v>16</v>
      </c>
      <c r="B6" s="301" t="s">
        <v>502</v>
      </c>
      <c r="F6" s="287" t="s">
        <v>28</v>
      </c>
      <c r="G6" s="301" t="s">
        <v>21</v>
      </c>
    </row>
    <row r="7" spans="1:7" s="301" customFormat="1" ht="15" customHeight="1" x14ac:dyDescent="0.2">
      <c r="A7" s="291"/>
      <c r="F7" s="287"/>
    </row>
    <row r="8" spans="1:7" s="301" customFormat="1" ht="15" customHeight="1" x14ac:dyDescent="0.2">
      <c r="A8" s="287" t="s">
        <v>17</v>
      </c>
      <c r="B8" s="301" t="s">
        <v>476</v>
      </c>
      <c r="F8" s="293" t="s">
        <v>23</v>
      </c>
      <c r="G8" s="302"/>
    </row>
    <row r="9" spans="1:7" s="301" customFormat="1" ht="15" customHeight="1" x14ac:dyDescent="0.2">
      <c r="F9" s="293" t="s">
        <v>52</v>
      </c>
      <c r="G9" s="302" t="s">
        <v>433</v>
      </c>
    </row>
    <row r="10" spans="1:7" s="301" customFormat="1" ht="15" customHeight="1" x14ac:dyDescent="0.2">
      <c r="F10" s="293" t="s">
        <v>24</v>
      </c>
      <c r="G10" s="302" t="s">
        <v>21</v>
      </c>
    </row>
    <row r="11" spans="1:7" s="301" customFormat="1" ht="15" customHeight="1" x14ac:dyDescent="0.25">
      <c r="A11" s="303"/>
      <c r="B11" s="303"/>
      <c r="C11" s="304"/>
      <c r="D11" s="304"/>
      <c r="E11" s="304"/>
      <c r="F11" s="304"/>
      <c r="G11" s="304"/>
    </row>
    <row r="12" spans="1:7" s="301" customFormat="1" ht="15" customHeight="1" x14ac:dyDescent="0.25">
      <c r="A12" s="704" t="s">
        <v>453</v>
      </c>
      <c r="B12" s="704"/>
      <c r="C12" s="704"/>
      <c r="D12" s="704"/>
      <c r="E12" s="704"/>
      <c r="F12" s="704"/>
      <c r="G12" s="704"/>
    </row>
    <row r="13" spans="1:7" s="301" customFormat="1" ht="15" customHeight="1" x14ac:dyDescent="0.2">
      <c r="A13" s="705" t="s">
        <v>899</v>
      </c>
      <c r="B13" s="705"/>
      <c r="C13" s="705"/>
      <c r="D13" s="705"/>
      <c r="E13" s="705"/>
      <c r="F13" s="705"/>
      <c r="G13" s="705"/>
    </row>
    <row r="14" spans="1:7" s="301" customFormat="1" ht="15" customHeight="1" x14ac:dyDescent="0.2">
      <c r="A14" s="305"/>
      <c r="B14" s="305"/>
      <c r="C14" s="305"/>
      <c r="D14" s="305"/>
      <c r="E14" s="305"/>
      <c r="F14" s="305"/>
      <c r="G14" s="165" t="s">
        <v>56</v>
      </c>
    </row>
    <row r="15" spans="1:7" ht="25.5" customHeight="1" x14ac:dyDescent="0.2">
      <c r="A15" s="706" t="s">
        <v>441</v>
      </c>
      <c r="B15" s="706" t="s">
        <v>454</v>
      </c>
      <c r="C15" s="706" t="s">
        <v>455</v>
      </c>
      <c r="D15" s="707"/>
      <c r="E15" s="706" t="s">
        <v>456</v>
      </c>
      <c r="F15" s="707"/>
      <c r="G15" s="708" t="s">
        <v>457</v>
      </c>
    </row>
    <row r="16" spans="1:7" ht="12.75" customHeight="1" x14ac:dyDescent="0.2">
      <c r="A16" s="707"/>
      <c r="B16" s="707"/>
      <c r="C16" s="308" t="s">
        <v>458</v>
      </c>
      <c r="D16" s="308" t="s">
        <v>459</v>
      </c>
      <c r="E16" s="308" t="s">
        <v>458</v>
      </c>
      <c r="F16" s="308" t="s">
        <v>459</v>
      </c>
      <c r="G16" s="707"/>
    </row>
    <row r="17" spans="1:9" ht="12" customHeight="1" x14ac:dyDescent="0.2">
      <c r="A17" s="309">
        <v>1</v>
      </c>
      <c r="B17" s="309">
        <v>2</v>
      </c>
      <c r="C17" s="309">
        <v>3</v>
      </c>
      <c r="D17" s="309">
        <v>4</v>
      </c>
      <c r="E17" s="309">
        <v>5</v>
      </c>
      <c r="F17" s="309">
        <v>6</v>
      </c>
      <c r="G17" s="587">
        <v>7</v>
      </c>
    </row>
    <row r="18" spans="1:9" ht="15" customHeight="1" x14ac:dyDescent="0.2">
      <c r="A18" s="309"/>
      <c r="B18" s="309"/>
      <c r="C18" s="309"/>
      <c r="D18" s="309"/>
      <c r="E18" s="309"/>
      <c r="F18" s="309"/>
      <c r="G18" s="587"/>
    </row>
    <row r="19" spans="1:9" ht="15" customHeight="1" x14ac:dyDescent="0.2">
      <c r="A19" s="309">
        <v>821312</v>
      </c>
      <c r="B19" s="309" t="s">
        <v>936</v>
      </c>
      <c r="C19" s="309"/>
      <c r="D19" s="567">
        <f>SUM(D20:D32)</f>
        <v>75098.009999999995</v>
      </c>
      <c r="E19" s="567">
        <f>SUM(E24:E31)</f>
        <v>53</v>
      </c>
      <c r="F19" s="567">
        <f>SUM(F20:F31)</f>
        <v>60087.34</v>
      </c>
      <c r="G19" s="587"/>
    </row>
    <row r="20" spans="1:9" ht="15" customHeight="1" x14ac:dyDescent="0.2">
      <c r="A20" s="310" t="s">
        <v>534</v>
      </c>
      <c r="B20" s="311" t="s">
        <v>939</v>
      </c>
      <c r="C20" s="312">
        <v>2</v>
      </c>
      <c r="D20" s="312">
        <v>2515.5</v>
      </c>
      <c r="E20" s="312">
        <v>2</v>
      </c>
      <c r="F20" s="312">
        <v>2515.5</v>
      </c>
      <c r="G20" s="511" t="s">
        <v>301</v>
      </c>
    </row>
    <row r="21" spans="1:9" ht="15" customHeight="1" x14ac:dyDescent="0.2">
      <c r="A21" s="310" t="s">
        <v>534</v>
      </c>
      <c r="B21" s="311" t="s">
        <v>940</v>
      </c>
      <c r="C21" s="312">
        <v>2</v>
      </c>
      <c r="D21" s="312">
        <v>2691.3</v>
      </c>
      <c r="E21" s="312">
        <v>2</v>
      </c>
      <c r="F21" s="312">
        <v>2691</v>
      </c>
      <c r="G21" s="511" t="s">
        <v>301</v>
      </c>
    </row>
    <row r="22" spans="1:9" ht="15" customHeight="1" x14ac:dyDescent="0.2">
      <c r="A22" s="310" t="s">
        <v>534</v>
      </c>
      <c r="B22" s="311" t="s">
        <v>941</v>
      </c>
      <c r="C22" s="312">
        <v>1</v>
      </c>
      <c r="D22" s="312">
        <v>1793.26</v>
      </c>
      <c r="E22" s="312">
        <v>1</v>
      </c>
      <c r="F22" s="312">
        <v>1793.26</v>
      </c>
      <c r="G22" s="511" t="s">
        <v>301</v>
      </c>
    </row>
    <row r="23" spans="1:9" ht="15" customHeight="1" x14ac:dyDescent="0.2">
      <c r="A23" s="310" t="s">
        <v>534</v>
      </c>
      <c r="B23" s="311" t="s">
        <v>943</v>
      </c>
      <c r="C23" s="312">
        <v>11</v>
      </c>
      <c r="D23" s="312">
        <v>13000</v>
      </c>
      <c r="E23" s="312"/>
      <c r="F23" s="312"/>
      <c r="G23" s="511" t="s">
        <v>301</v>
      </c>
    </row>
    <row r="24" spans="1:9" ht="29.25" customHeight="1" x14ac:dyDescent="0.2">
      <c r="A24" s="310" t="s">
        <v>534</v>
      </c>
      <c r="B24" s="311" t="s">
        <v>925</v>
      </c>
      <c r="C24" s="312">
        <v>14</v>
      </c>
      <c r="D24" s="312">
        <v>18725</v>
      </c>
      <c r="E24" s="312">
        <v>14</v>
      </c>
      <c r="F24" s="312">
        <v>18722.34</v>
      </c>
      <c r="G24" s="571" t="s">
        <v>937</v>
      </c>
    </row>
    <row r="25" spans="1:9" ht="29.25" customHeight="1" x14ac:dyDescent="0.2">
      <c r="A25" s="310" t="s">
        <v>534</v>
      </c>
      <c r="B25" s="311" t="s">
        <v>926</v>
      </c>
      <c r="C25" s="312">
        <v>14</v>
      </c>
      <c r="D25" s="312">
        <v>3655</v>
      </c>
      <c r="E25" s="312">
        <v>14</v>
      </c>
      <c r="F25" s="312">
        <v>3652.74</v>
      </c>
      <c r="G25" s="571" t="s">
        <v>937</v>
      </c>
    </row>
    <row r="26" spans="1:9" ht="29.25" customHeight="1" x14ac:dyDescent="0.2">
      <c r="A26" s="310" t="s">
        <v>534</v>
      </c>
      <c r="B26" s="311" t="s">
        <v>927</v>
      </c>
      <c r="C26" s="312">
        <v>10</v>
      </c>
      <c r="D26" s="312">
        <v>19100</v>
      </c>
      <c r="E26" s="312">
        <v>10</v>
      </c>
      <c r="F26" s="312">
        <v>19094.400000000001</v>
      </c>
      <c r="G26" s="571" t="s">
        <v>937</v>
      </c>
    </row>
    <row r="27" spans="1:9" ht="29.25" customHeight="1" x14ac:dyDescent="0.2">
      <c r="A27" s="310" t="s">
        <v>534</v>
      </c>
      <c r="B27" s="311" t="s">
        <v>928</v>
      </c>
      <c r="C27" s="312">
        <v>3</v>
      </c>
      <c r="D27" s="312">
        <v>5953</v>
      </c>
      <c r="E27" s="312">
        <v>3</v>
      </c>
      <c r="F27" s="312">
        <v>5952.96</v>
      </c>
      <c r="G27" s="571" t="s">
        <v>937</v>
      </c>
    </row>
    <row r="28" spans="1:9" ht="29.25" customHeight="1" x14ac:dyDescent="0.2">
      <c r="A28" s="310" t="s">
        <v>534</v>
      </c>
      <c r="B28" s="311" t="s">
        <v>929</v>
      </c>
      <c r="C28" s="312">
        <v>2</v>
      </c>
      <c r="D28" s="312">
        <v>2202</v>
      </c>
      <c r="E28" s="312">
        <v>2</v>
      </c>
      <c r="F28" s="312">
        <v>2201.94</v>
      </c>
      <c r="G28" s="571" t="s">
        <v>937</v>
      </c>
    </row>
    <row r="29" spans="1:9" ht="29.25" customHeight="1" x14ac:dyDescent="0.2">
      <c r="A29" s="310" t="s">
        <v>534</v>
      </c>
      <c r="B29" s="311" t="s">
        <v>930</v>
      </c>
      <c r="C29" s="312">
        <v>1</v>
      </c>
      <c r="D29" s="312">
        <v>742.95</v>
      </c>
      <c r="E29" s="312">
        <v>1</v>
      </c>
      <c r="F29" s="312">
        <v>742.95</v>
      </c>
      <c r="G29" s="571" t="s">
        <v>937</v>
      </c>
    </row>
    <row r="30" spans="1:9" ht="29.25" customHeight="1" x14ac:dyDescent="0.2">
      <c r="A30" s="310" t="s">
        <v>534</v>
      </c>
      <c r="B30" s="311" t="s">
        <v>931</v>
      </c>
      <c r="C30" s="312">
        <v>3</v>
      </c>
      <c r="D30" s="312">
        <v>1913</v>
      </c>
      <c r="E30" s="312">
        <v>3</v>
      </c>
      <c r="F30" s="312">
        <v>1912.95</v>
      </c>
      <c r="G30" s="571" t="s">
        <v>937</v>
      </c>
    </row>
    <row r="31" spans="1:9" ht="29.25" customHeight="1" x14ac:dyDescent="0.2">
      <c r="A31" s="310" t="s">
        <v>534</v>
      </c>
      <c r="B31" s="311" t="s">
        <v>932</v>
      </c>
      <c r="C31" s="312">
        <v>6</v>
      </c>
      <c r="D31" s="312">
        <v>807</v>
      </c>
      <c r="E31" s="312">
        <v>6</v>
      </c>
      <c r="F31" s="312">
        <v>807.3</v>
      </c>
      <c r="G31" s="571" t="s">
        <v>937</v>
      </c>
    </row>
    <row r="32" spans="1:9" ht="29.25" customHeight="1" x14ac:dyDescent="0.2">
      <c r="A32" s="310" t="s">
        <v>534</v>
      </c>
      <c r="B32" s="311" t="s">
        <v>936</v>
      </c>
      <c r="C32" s="312">
        <v>2</v>
      </c>
      <c r="D32" s="312">
        <v>2000</v>
      </c>
      <c r="E32" s="312"/>
      <c r="F32" s="312"/>
      <c r="G32" s="588" t="s">
        <v>947</v>
      </c>
      <c r="I32" s="572"/>
    </row>
    <row r="33" spans="1:7" ht="29.25" customHeight="1" x14ac:dyDescent="0.2">
      <c r="A33" s="568" t="s">
        <v>815</v>
      </c>
      <c r="B33" s="573" t="s">
        <v>938</v>
      </c>
      <c r="C33" s="312"/>
      <c r="D33" s="569">
        <f>SUM(D34:D37)</f>
        <v>3961.62</v>
      </c>
      <c r="E33" s="569"/>
      <c r="F33" s="569">
        <f>SUM(F34:F36)</f>
        <v>3423.42</v>
      </c>
      <c r="G33" s="571"/>
    </row>
    <row r="34" spans="1:7" ht="29.25" customHeight="1" x14ac:dyDescent="0.2">
      <c r="A34" s="310" t="s">
        <v>815</v>
      </c>
      <c r="B34" s="311" t="s">
        <v>933</v>
      </c>
      <c r="C34" s="312">
        <v>2</v>
      </c>
      <c r="D34" s="312">
        <v>550</v>
      </c>
      <c r="E34" s="312">
        <v>2</v>
      </c>
      <c r="F34" s="312">
        <v>549.9</v>
      </c>
      <c r="G34" s="571" t="s">
        <v>937</v>
      </c>
    </row>
    <row r="35" spans="1:7" ht="29.25" customHeight="1" x14ac:dyDescent="0.2">
      <c r="A35" s="310" t="s">
        <v>815</v>
      </c>
      <c r="B35" s="311" t="s">
        <v>934</v>
      </c>
      <c r="C35" s="312">
        <v>1</v>
      </c>
      <c r="D35" s="312">
        <v>1153.6199999999999</v>
      </c>
      <c r="E35" s="312">
        <v>1</v>
      </c>
      <c r="F35" s="312">
        <v>1153.6199999999999</v>
      </c>
      <c r="G35" s="571" t="s">
        <v>937</v>
      </c>
    </row>
    <row r="36" spans="1:7" ht="29.25" customHeight="1" x14ac:dyDescent="0.2">
      <c r="A36" s="310" t="s">
        <v>815</v>
      </c>
      <c r="B36" s="311" t="s">
        <v>935</v>
      </c>
      <c r="C36" s="312">
        <v>6</v>
      </c>
      <c r="D36" s="312">
        <v>1720</v>
      </c>
      <c r="E36" s="312">
        <v>6</v>
      </c>
      <c r="F36" s="312">
        <v>1719.9</v>
      </c>
      <c r="G36" s="571" t="s">
        <v>937</v>
      </c>
    </row>
    <row r="37" spans="1:7" ht="15" customHeight="1" x14ac:dyDescent="0.2">
      <c r="A37" s="310" t="s">
        <v>815</v>
      </c>
      <c r="B37" s="311" t="s">
        <v>946</v>
      </c>
      <c r="C37" s="312">
        <v>1</v>
      </c>
      <c r="D37" s="312">
        <v>538</v>
      </c>
      <c r="E37" s="312"/>
      <c r="F37" s="312"/>
      <c r="G37" s="312"/>
    </row>
    <row r="38" spans="1:7" ht="15" customHeight="1" x14ac:dyDescent="0.2">
      <c r="A38" s="310"/>
      <c r="B38" s="311"/>
      <c r="C38" s="312"/>
      <c r="D38" s="312"/>
      <c r="E38" s="312"/>
      <c r="F38" s="312"/>
      <c r="G38" s="312"/>
    </row>
    <row r="39" spans="1:7" ht="15" customHeight="1" x14ac:dyDescent="0.2">
      <c r="A39" s="309"/>
      <c r="B39" s="313" t="s">
        <v>460</v>
      </c>
      <c r="C39" s="314">
        <f>SUM(C20:C37)</f>
        <v>81</v>
      </c>
      <c r="D39" s="314">
        <f>D19+D33</f>
        <v>79059.62999999999</v>
      </c>
      <c r="E39" s="314">
        <f>SUM(E20:E37)</f>
        <v>67</v>
      </c>
      <c r="F39" s="314">
        <f>F19+F33</f>
        <v>63510.759999999995</v>
      </c>
      <c r="G39" s="314">
        <f>SUM(G24:G37)</f>
        <v>0</v>
      </c>
    </row>
    <row r="40" spans="1:7" ht="21.75" customHeight="1" x14ac:dyDescent="0.2">
      <c r="F40" s="589"/>
    </row>
    <row r="41" spans="1:7" ht="21.75" customHeight="1" x14ac:dyDescent="0.2">
      <c r="F41" s="134" t="s">
        <v>100</v>
      </c>
    </row>
    <row r="42" spans="1:7" ht="21" customHeight="1" x14ac:dyDescent="0.2">
      <c r="F42" s="139" t="s">
        <v>451</v>
      </c>
    </row>
    <row r="43" spans="1:7" ht="39" customHeight="1" x14ac:dyDescent="0.2"/>
    <row r="44" spans="1:7" ht="21.75" customHeight="1" x14ac:dyDescent="0.2"/>
    <row r="45" spans="1:7" ht="21.75" customHeight="1" x14ac:dyDescent="0.2"/>
    <row r="46" spans="1:7" ht="15" customHeight="1" x14ac:dyDescent="0.2"/>
    <row r="47" spans="1:7" ht="15" customHeight="1" x14ac:dyDescent="0.2"/>
    <row r="48" spans="1:7" ht="15" customHeight="1" x14ac:dyDescent="0.2"/>
    <row r="49" ht="26.25" customHeight="1" x14ac:dyDescent="0.2"/>
  </sheetData>
  <mergeCells count="7">
    <mergeCell ref="A12:G12"/>
    <mergeCell ref="A13:G13"/>
    <mergeCell ref="A15:A16"/>
    <mergeCell ref="B15:B16"/>
    <mergeCell ref="C15:D15"/>
    <mergeCell ref="E15:F15"/>
    <mergeCell ref="G15:G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9</vt:i4>
      </vt:variant>
    </vt:vector>
  </HeadingPairs>
  <TitlesOfParts>
    <vt:vector size="58" baseType="lpstr">
      <vt:lpstr>Obrazac BS</vt:lpstr>
      <vt:lpstr>Obrazac 1. </vt:lpstr>
      <vt:lpstr>Obrazac 1.</vt:lpstr>
      <vt:lpstr>Obrazac 2. Zbirni</vt:lpstr>
      <vt:lpstr>Obrazac 4.</vt:lpstr>
      <vt:lpstr>Obrazac 4-1.</vt:lpstr>
      <vt:lpstr>Obrazac 5.</vt:lpstr>
      <vt:lpstr>Obrazac 6.</vt:lpstr>
      <vt:lpstr>Obrazac 6-1zbirni </vt:lpstr>
      <vt:lpstr>Obrazac 6-1zbirni</vt:lpstr>
      <vt:lpstr>Obrazac 6-1</vt:lpstr>
      <vt:lpstr>Obrazac 6-1.</vt:lpstr>
      <vt:lpstr>Obrazac 6-1. (2)</vt:lpstr>
      <vt:lpstr>Obrazac 6-1. (3)</vt:lpstr>
      <vt:lpstr>Obrazac 6-1. (4)</vt:lpstr>
      <vt:lpstr>Obrazac 6-1. (5)</vt:lpstr>
      <vt:lpstr>Obrazac 7.</vt:lpstr>
      <vt:lpstr>Obrazac 2. Opšta namjena</vt:lpstr>
      <vt:lpstr>Obrazac 2. PPN1</vt:lpstr>
      <vt:lpstr>Obrazac 2. PPN2</vt:lpstr>
      <vt:lpstr>Obrazac 2. PPN3</vt:lpstr>
      <vt:lpstr>Obrazac 2. PPN4</vt:lpstr>
      <vt:lpstr>Obrazac 2. PPN5</vt:lpstr>
      <vt:lpstr>Obrazac 2. PPN6</vt:lpstr>
      <vt:lpstr>Obrazac 2. PPN7</vt:lpstr>
      <vt:lpstr>Obrazac 2. PPN8</vt:lpstr>
      <vt:lpstr>Obrazac 2. PPN9</vt:lpstr>
      <vt:lpstr>Obrazac 2. PPN10</vt:lpstr>
      <vt:lpstr>Obrazac 2. PPN11</vt:lpstr>
      <vt:lpstr>Obrazac 2. PPN12</vt:lpstr>
      <vt:lpstr>Obrazac 2. PPN13</vt:lpstr>
      <vt:lpstr>Obrazac 2. PPN14</vt:lpstr>
      <vt:lpstr>Obrazac 2. PPN15</vt:lpstr>
      <vt:lpstr>Obrazac 2. PPN16</vt:lpstr>
      <vt:lpstr>Obrazac 2. PPN17</vt:lpstr>
      <vt:lpstr>Obrazac 2. PPN18</vt:lpstr>
      <vt:lpstr>Obrazac 2. PPN19</vt:lpstr>
      <vt:lpstr>Obrazac 2. PPN20</vt:lpstr>
      <vt:lpstr>Obrazac 2. PPN21</vt:lpstr>
      <vt:lpstr>Obrazac 2. PPN22</vt:lpstr>
      <vt:lpstr>Obrazac 2. PPN23</vt:lpstr>
      <vt:lpstr>Obrazac 2. PPN24</vt:lpstr>
      <vt:lpstr>Obrazac 2. PPN25</vt:lpstr>
      <vt:lpstr>Obrazac 2. PPN26</vt:lpstr>
      <vt:lpstr>Obrazac 2. PPN27</vt:lpstr>
      <vt:lpstr>Obrazac 2. PPN28</vt:lpstr>
      <vt:lpstr>Obrazac 2. PPN29</vt:lpstr>
      <vt:lpstr>Obrazac 2. PPN30</vt:lpstr>
      <vt:lpstr>Sheet1</vt:lpstr>
      <vt:lpstr>'Obrazac 1. '!Print_Area</vt:lpstr>
      <vt:lpstr>'Obrazac 4.'!Print_Area</vt:lpstr>
      <vt:lpstr>'Obrazac 4-1.'!Print_Area</vt:lpstr>
      <vt:lpstr>'Obrazac 5.'!Print_Area</vt:lpstr>
      <vt:lpstr>'Obrazac 6.'!Print_Area</vt:lpstr>
      <vt:lpstr>'Obrazac 6-1'!Print_Area</vt:lpstr>
      <vt:lpstr>'Obrazac 6-1.'!Print_Area</vt:lpstr>
      <vt:lpstr>'Obrazac 6-1zbirni '!Print_Area</vt:lpstr>
      <vt:lpstr>'Obrazac 7.'!Print_Area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 Hasanbegovic</dc:creator>
  <cp:lastModifiedBy>Zorica Rulj</cp:lastModifiedBy>
  <cp:lastPrinted>2020-05-28T14:06:35Z</cp:lastPrinted>
  <dcterms:created xsi:type="dcterms:W3CDTF">2014-11-14T15:39:26Z</dcterms:created>
  <dcterms:modified xsi:type="dcterms:W3CDTF">2020-06-29T13:13:54Z</dcterms:modified>
</cp:coreProperties>
</file>